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3_ncr:1_{CC9EEFB3-C187-4492-98A0-30280AF4CADE}" xr6:coauthVersionLast="47" xr6:coauthVersionMax="47" xr10:uidLastSave="{00000000-0000-0000-0000-000000000000}"/>
  <bookViews>
    <workbookView xWindow="-108" yWindow="-108" windowWidth="23256" windowHeight="13896" xr2:uid="{00000000-000D-0000-FFFF-FFFF00000000}"/>
  </bookViews>
  <sheets>
    <sheet name="Nachbesserungen" sheetId="17" r:id="rId1"/>
  </sheets>
  <definedNames>
    <definedName name="_xlnm.Print_Area" localSheetId="0">Nachbesserungen!$A$1:$U$256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5" i="17" l="1"/>
  <c r="L74" i="17"/>
  <c r="M74" i="17" s="1"/>
  <c r="C74" i="17"/>
  <c r="M75" i="17"/>
  <c r="M76" i="17"/>
  <c r="M77" i="17"/>
  <c r="M78" i="17"/>
  <c r="M79" i="17"/>
  <c r="M80" i="17"/>
  <c r="C80" i="17"/>
  <c r="G107" i="17"/>
  <c r="G108" i="17"/>
  <c r="G109" i="17"/>
  <c r="G110" i="17"/>
  <c r="G111" i="17"/>
  <c r="G106" i="17"/>
  <c r="G105" i="17"/>
  <c r="L86" i="17"/>
  <c r="C75" i="17"/>
  <c r="C76" i="17"/>
  <c r="C77" i="17"/>
  <c r="C78" i="17"/>
  <c r="C79" i="17"/>
  <c r="R75" i="17"/>
  <c r="R76" i="17"/>
  <c r="R77" i="17"/>
  <c r="R78" i="17"/>
  <c r="R79" i="17"/>
  <c r="R80" i="17"/>
  <c r="R74" i="17"/>
  <c r="H74" i="17"/>
  <c r="Q75" i="17"/>
  <c r="Q76" i="17"/>
  <c r="Q77" i="17"/>
  <c r="Q78" i="17"/>
  <c r="Q79" i="17"/>
  <c r="Q80" i="17"/>
  <c r="Q74" i="17"/>
  <c r="H75" i="17"/>
  <c r="H76" i="17"/>
  <c r="H77" i="17"/>
  <c r="H78" i="17"/>
  <c r="H79" i="17"/>
  <c r="H80" i="17"/>
  <c r="L75" i="17"/>
  <c r="L76" i="17"/>
  <c r="L77" i="17"/>
  <c r="L78" i="17"/>
  <c r="L79" i="17"/>
  <c r="L80" i="17"/>
  <c r="C105" i="17"/>
  <c r="E102" i="17"/>
  <c r="P47" i="17"/>
  <c r="Q50" i="17"/>
  <c r="P69" i="17"/>
  <c r="R69" i="17" s="1"/>
  <c r="Q59" i="17"/>
  <c r="O80" i="17"/>
  <c r="O79" i="17"/>
  <c r="O78" i="17"/>
  <c r="O77" i="17"/>
  <c r="O76" i="17"/>
  <c r="O75" i="17"/>
  <c r="O74" i="17"/>
  <c r="O66" i="17"/>
  <c r="O63" i="17"/>
  <c r="Q56" i="17"/>
  <c r="Q53" i="17"/>
  <c r="R47" i="17"/>
  <c r="E63" i="17" l="1"/>
  <c r="E66" i="17" l="1"/>
  <c r="I78" i="17" s="1"/>
  <c r="Q45" i="17"/>
  <c r="S80" i="17"/>
  <c r="S79" i="17"/>
  <c r="S78" i="17"/>
  <c r="S77" i="17"/>
  <c r="S76" i="17"/>
  <c r="S75" i="17"/>
  <c r="S74" i="17"/>
  <c r="H69" i="17"/>
  <c r="I79" i="17" l="1"/>
  <c r="I80" i="17"/>
  <c r="I74" i="17"/>
  <c r="I75" i="17"/>
  <c r="I77" i="17"/>
  <c r="I76" i="17"/>
  <c r="S82" i="17"/>
  <c r="I82" i="17" l="1"/>
  <c r="L14" i="17" l="1"/>
  <c r="L10" i="17"/>
  <c r="Q105" i="17"/>
  <c r="P105" i="17"/>
  <c r="Q88" i="17" l="1"/>
  <c r="Q92" i="17"/>
  <c r="Q94" i="17"/>
  <c r="Q97" i="17"/>
  <c r="C111" i="17" l="1"/>
  <c r="C110" i="17"/>
  <c r="C109" i="17"/>
  <c r="C108" i="17"/>
  <c r="C107" i="17"/>
  <c r="C106" i="17"/>
  <c r="I106" i="17" l="1"/>
  <c r="I107" i="17"/>
  <c r="I108" i="17"/>
  <c r="I109" i="17"/>
  <c r="I110" i="17"/>
  <c r="I111" i="17"/>
  <c r="I105" i="17"/>
  <c r="P111" i="17"/>
  <c r="L111" i="17"/>
  <c r="Q111" i="17" s="1"/>
  <c r="P110" i="17"/>
  <c r="L110" i="17"/>
  <c r="Q110" i="17" s="1"/>
  <c r="P109" i="17"/>
  <c r="L109" i="17"/>
  <c r="Q109" i="17" s="1"/>
  <c r="P108" i="17"/>
  <c r="L108" i="17"/>
  <c r="Q108" i="17" s="1"/>
  <c r="P107" i="17"/>
  <c r="L107" i="17"/>
  <c r="Q107" i="17" s="1"/>
  <c r="P106" i="17"/>
  <c r="L106" i="17"/>
  <c r="Q106" i="17" s="1"/>
  <c r="I114" i="17" l="1"/>
  <c r="S107" i="17"/>
  <c r="M107" i="17"/>
  <c r="S109" i="17"/>
  <c r="M109" i="17"/>
  <c r="S111" i="17"/>
  <c r="M111" i="17"/>
  <c r="S106" i="17"/>
  <c r="M106" i="17"/>
  <c r="S108" i="17"/>
  <c r="M108" i="17"/>
  <c r="S110" i="17"/>
  <c r="M110" i="17"/>
  <c r="S105" i="17"/>
  <c r="M105" i="17"/>
  <c r="S114" i="17" l="1"/>
  <c r="P33" i="17" l="1"/>
  <c r="P31" i="17"/>
  <c r="P29" i="17"/>
  <c r="P27" i="17"/>
  <c r="P3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
  <commentList>
    <comment ref="B11" authorId="0" shapeId="0" xr:uid="{9A111267-0659-4CBE-B6D2-8EF1EFE82531}">
      <text>
        <r>
          <rPr>
            <b/>
            <sz val="9"/>
            <color indexed="81"/>
            <rFont val="Segoe UI"/>
            <family val="2"/>
          </rPr>
          <t>Anmerkung:</t>
        </r>
        <r>
          <rPr>
            <sz val="9"/>
            <color indexed="81"/>
            <rFont val="Segoe UI"/>
            <family val="2"/>
          </rPr>
          <t xml:space="preserve">
Nr. 5.3.8 Ex-RL: « Nachbesserungen nach </t>
        </r>
        <r>
          <rPr>
            <b/>
            <sz val="9"/>
            <color indexed="81"/>
            <rFont val="Segoe UI"/>
            <family val="2"/>
          </rPr>
          <t xml:space="preserve">Nummer 5.1.3.1 </t>
        </r>
        <r>
          <rPr>
            <sz val="9"/>
            <color indexed="81"/>
            <rFont val="Segoe UI"/>
            <family val="2"/>
          </rPr>
          <t xml:space="preserve">sind förderfähig, wenn bei geförderten Kulturen in den ersten 60 Monaten nach Pflanzung oder Saat aufgrund natürlicher 
Ereignisse (wie Frost, Trockenheit, Überschwemmung, nicht jedoch Wildverbiss oder Pflegemängel) Ausfälle in Höhe </t>
        </r>
        <r>
          <rPr>
            <b/>
            <sz val="9"/>
            <color indexed="81"/>
            <rFont val="Segoe UI"/>
            <family val="2"/>
          </rPr>
          <t>von mehr als 30 Prozent</t>
        </r>
        <r>
          <rPr>
            <sz val="9"/>
            <color indexed="81"/>
            <rFont val="Segoe UI"/>
            <family val="2"/>
          </rPr>
          <t xml:space="preserve"> der Pflanzenzahl oder einem Hektar zusammenhängender Fläche aufgetreten sind und die Waldbesitzerin oder der Waldbesitzer den Ausfall nicht zu vertreten hat. Änderungen von Nebenbaumarten, die dem gewählten Waldentwicklungstyp entsprechen, sind möglich. In begründeten Fällen kann im Rahmen von Nachbesserungen auch ein Wechsel des Waldentwicklungstyps erfolgen.»</t>
        </r>
      </text>
    </comment>
    <comment ref="B15" authorId="0" shapeId="0" xr:uid="{DCEF912D-8A81-4A52-A78F-88E358A92E07}">
      <text>
        <r>
          <rPr>
            <b/>
            <sz val="9"/>
            <color indexed="81"/>
            <rFont val="Segoe UI"/>
            <family val="2"/>
          </rPr>
          <t>Anmerkung:</t>
        </r>
        <r>
          <rPr>
            <sz val="9"/>
            <color indexed="81"/>
            <rFont val="Segoe UI"/>
            <family val="2"/>
          </rPr>
          <t xml:space="preserve">
Nr. 5.3.8 Ex-RL: « Nachbesserungen nach </t>
        </r>
        <r>
          <rPr>
            <b/>
            <sz val="9"/>
            <color indexed="81"/>
            <rFont val="Segoe UI"/>
            <family val="2"/>
          </rPr>
          <t xml:space="preserve">Nummer 5.1.3.1 </t>
        </r>
        <r>
          <rPr>
            <sz val="9"/>
            <color indexed="81"/>
            <rFont val="Segoe UI"/>
            <family val="2"/>
          </rPr>
          <t xml:space="preserve">sind förderfähig, wenn bei geförderten Kulturen in den ersten 60 Monaten nach Pflanzung oder Saat aufgrund natürlicher 
Ereignisse (wie Frost, Trockenheit, Überschwemmung, nicht jedoch Wildverbiss oder Pflegemängel) Ausfälle in Höhe </t>
        </r>
        <r>
          <rPr>
            <b/>
            <sz val="9"/>
            <color indexed="81"/>
            <rFont val="Segoe UI"/>
            <family val="2"/>
          </rPr>
          <t>von mehr als 30 Prozent</t>
        </r>
        <r>
          <rPr>
            <sz val="9"/>
            <color indexed="81"/>
            <rFont val="Segoe UI"/>
            <family val="2"/>
          </rPr>
          <t xml:space="preserve"> der Pflanzenzahl oder einem Hektar zusammenhängender Fläche aufgetreten sind und die Waldbesitzerin oder der Waldbesitzer den Ausfall nicht zu vertreten hat. Änderungen von Nebenbaumarten, die dem gewählten Waldentwicklungstyp entsprechen, sind möglich. In begründeten Fällen kann im Rahmen von Nachbesserungen auch ein Wechsel des Waldentwicklungstyps erfolgen.»</t>
        </r>
      </text>
    </comment>
    <comment ref="F45" authorId="0" shapeId="0" xr:uid="{48019FF1-E831-4DCC-91A8-4EDA01C059E4}">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G45" authorId="0" shapeId="0" xr:uid="{6BE6D44B-9B3B-43C9-80FB-8502B4E3A6D4}">
      <text>
        <r>
          <rPr>
            <b/>
            <sz val="8"/>
            <color indexed="81"/>
            <rFont val="Tahoma"/>
            <family val="2"/>
          </rPr>
          <t>Anmerkung:</t>
        </r>
        <r>
          <rPr>
            <sz val="8"/>
            <color indexed="81"/>
            <rFont val="Tahoma"/>
            <family val="2"/>
          </rPr>
          <t xml:space="preserve">
max. vier Nachkommastellen einzugeben</t>
        </r>
      </text>
    </comment>
    <comment ref="Q45" authorId="0" shapeId="0" xr:uid="{783D3CEF-519D-49E5-9E6B-E285ED53DFFF}">
      <text>
        <r>
          <rPr>
            <b/>
            <sz val="8"/>
            <color indexed="81"/>
            <rFont val="Tahoma"/>
            <family val="2"/>
          </rPr>
          <t>Anmerkung:</t>
        </r>
        <r>
          <rPr>
            <sz val="8"/>
            <color indexed="81"/>
            <rFont val="Tahoma"/>
            <family val="2"/>
          </rPr>
          <t xml:space="preserve">
max. vier Nachkommastellen einzugeben</t>
        </r>
      </text>
    </comment>
    <comment ref="B74" authorId="1" shapeId="0" xr:uid="{3488C60A-06B5-446A-93D0-697E21CCD6C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4" authorId="1" shapeId="0" xr:uid="{5553AAAC-A1E6-46CD-8BCD-167F52E96C4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5" authorId="1" shapeId="0" xr:uid="{F8D61078-71C3-4777-86BD-61572FA88D4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5" authorId="1" shapeId="0" xr:uid="{E2815B99-1EC3-410F-ADEC-68DB0604C177}">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6" authorId="1" shapeId="0" xr:uid="{275EBD3F-8F74-4C7D-AD02-26E153572515}">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6" authorId="1" shapeId="0" xr:uid="{FFE2345A-2B4A-4D18-A0DB-9434CAA0180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7" authorId="1" shapeId="0" xr:uid="{2410AE8F-2EFE-4E91-AC36-A912098D823B}">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7" authorId="1" shapeId="0" xr:uid="{DCA897B4-9618-49DC-900A-A97D2B1ADBCB}">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8" authorId="1" shapeId="0" xr:uid="{BABC71FB-38EB-4B79-8B30-2D5C98B53719}">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8" authorId="1" shapeId="0" xr:uid="{BF1FD234-5A1A-40A8-A27A-006FA533D80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9" authorId="1" shapeId="0" xr:uid="{089AA7E1-2A8F-433C-9938-B36819624987}">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9" authorId="1" shapeId="0" xr:uid="{B46A2F51-8246-4C16-A57C-572C6EFB931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80" authorId="1" shapeId="0" xr:uid="{A9664AB0-FF92-4872-803D-15BEC266A442}">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80" authorId="1" shapeId="0" xr:uid="{0F835538-BE7C-4FB4-838A-15F8CED90C23}">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F88" authorId="0" shapeId="0" xr:uid="{00000000-0006-0000-0000-000001000000}">
      <text>
        <r>
          <rPr>
            <b/>
            <sz val="8"/>
            <color indexed="81"/>
            <rFont val="Tahoma"/>
            <family val="2"/>
          </rPr>
          <t xml:space="preserve">
Anmerkung: (wie bei früherer separater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t>
        </r>
      </text>
    </comment>
    <comment ref="G88" authorId="0" shapeId="0" xr:uid="{00000000-0006-0000-0000-000002000000}">
      <text>
        <r>
          <rPr>
            <b/>
            <sz val="8"/>
            <color indexed="81"/>
            <rFont val="Tahoma"/>
            <family val="2"/>
          </rPr>
          <t>Anmerkung:</t>
        </r>
        <r>
          <rPr>
            <sz val="8"/>
            <color indexed="81"/>
            <rFont val="Tahoma"/>
            <family val="2"/>
          </rPr>
          <t xml:space="preserve">
max. vier Nachkommastellen einzugeben</t>
        </r>
      </text>
    </comment>
    <comment ref="Q88" authorId="0" shapeId="0" xr:uid="{00000000-0006-0000-0000-000003000000}">
      <text>
        <r>
          <rPr>
            <b/>
            <sz val="8"/>
            <color indexed="81"/>
            <rFont val="Tahoma"/>
            <family val="2"/>
          </rPr>
          <t>Anmerkung:</t>
        </r>
        <r>
          <rPr>
            <sz val="8"/>
            <color indexed="81"/>
            <rFont val="Tahoma"/>
            <family val="2"/>
          </rPr>
          <t xml:space="preserve">
max. vier Nachkommastellen einzugeben</t>
        </r>
      </text>
    </comment>
    <comment ref="G92" authorId="0" shapeId="0" xr:uid="{00000000-0006-0000-0000-000006000000}">
      <text>
        <r>
          <rPr>
            <b/>
            <sz val="8"/>
            <color indexed="81"/>
            <rFont val="Tahoma"/>
            <family val="2"/>
          </rPr>
          <t>Anmerkung:</t>
        </r>
        <r>
          <rPr>
            <sz val="8"/>
            <color indexed="81"/>
            <rFont val="Tahoma"/>
            <family val="2"/>
          </rPr>
          <t xml:space="preserve">
max. vier Nachkommastellen einzugeben</t>
        </r>
      </text>
    </comment>
    <comment ref="Q92" authorId="0" shapeId="0" xr:uid="{00000000-0006-0000-0000-000007000000}">
      <text>
        <r>
          <rPr>
            <b/>
            <sz val="8"/>
            <color indexed="81"/>
            <rFont val="Tahoma"/>
            <family val="2"/>
          </rPr>
          <t>Anmerkung:</t>
        </r>
        <r>
          <rPr>
            <sz val="8"/>
            <color indexed="81"/>
            <rFont val="Tahoma"/>
            <family val="2"/>
          </rPr>
          <t xml:space="preserve">
max. vier Nachkommastellen einzugeben</t>
        </r>
      </text>
    </comment>
    <comment ref="F94" authorId="0" shapeId="0" xr:uid="{00000000-0006-0000-0000-000008000000}">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F97" authorId="0" shapeId="0" xr:uid="{00000000-0006-0000-0000-000009000000}">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B105" authorId="1" shapeId="0" xr:uid="{59694D1E-A9EC-4AF3-9CE4-8D1783DF817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5" authorId="1" shapeId="0" xr:uid="{3395EFBB-5A82-491D-8362-97A778B88D20}">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6" authorId="1" shapeId="0" xr:uid="{2B3EB180-0149-4365-BD03-5C26ADA17721}">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6" authorId="1" shapeId="0" xr:uid="{D3CED97E-63BE-44AD-9BEF-7C2C5DF51317}">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7" authorId="1" shapeId="0" xr:uid="{ED565CC7-7B71-42E0-BD9B-5338FA430C91}">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7" authorId="1" shapeId="0" xr:uid="{D263D922-C19F-4007-A6AC-B209ADA305A5}">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8" authorId="1" shapeId="0" xr:uid="{77808403-3E82-4B0C-B95D-B3339F9C0BBB}">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8" authorId="1" shapeId="0" xr:uid="{A1C64FAD-992C-4AEE-8135-87007CB2746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9" authorId="1" shapeId="0" xr:uid="{3CFE1D73-4A90-4341-A8EB-CE77648912DF}">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9" authorId="1" shapeId="0" xr:uid="{A9364A24-C203-4D6B-85EA-F553099484DF}">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10" authorId="1" shapeId="0" xr:uid="{5181301A-5FF8-4689-B45E-0FFC7FF0E022}">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10" authorId="1" shapeId="0" xr:uid="{D4DD7259-B418-46EF-9C33-65265D8C507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11" authorId="1" shapeId="0" xr:uid="{4DCA49E3-393E-49E0-A89A-2BFEDFD7F2F8}">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11" authorId="1" shapeId="0" xr:uid="{165DBA1A-3F00-4EF7-828B-6752F0ABE2C8}">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E242" authorId="1" shapeId="0" xr:uid="{00000000-0006-0000-0000-00001A000000}">
      <text>
        <r>
          <rPr>
            <b/>
            <sz val="8"/>
            <color indexed="81"/>
            <rFont val="Tahoma"/>
            <family val="2"/>
          </rPr>
          <t xml:space="preserve">Anmerkung:
</t>
        </r>
        <r>
          <rPr>
            <sz val="8"/>
            <color indexed="81"/>
            <rFont val="Tahoma"/>
            <family val="2"/>
          </rPr>
          <t xml:space="preserve">Ist der Antragsteller weder eine FBG noch eine privatrechtliche Einrichtung, dann kann die Angabe des Namens des Waldbesitzers entfallen.
Die Angabe zur Waldbesitzgröße ist in jedem Falle erforderlich.
</t>
        </r>
        <r>
          <rPr>
            <b/>
            <sz val="8"/>
            <color indexed="81"/>
            <rFont val="Tahoma"/>
            <family val="2"/>
          </rPr>
          <t xml:space="preserve">
Nr. 5.5 der Ex-RL:</t>
        </r>
        <r>
          <rPr>
            <sz val="8"/>
            <color indexed="81"/>
            <rFont val="Tahoma"/>
            <family val="2"/>
          </rPr>
          <t xml:space="preserve">
Bei Waldbesitz &lt; 20 ha beträgt die Förderung 90 %,
sonst 80 % der zuwendungsfähigen Ausgaben.</t>
        </r>
      </text>
    </comment>
  </commentList>
</comments>
</file>

<file path=xl/sharedStrings.xml><?xml version="1.0" encoding="utf-8"?>
<sst xmlns="http://schemas.openxmlformats.org/spreadsheetml/2006/main" count="345" uniqueCount="174">
  <si>
    <t>nein</t>
  </si>
  <si>
    <t>ja</t>
  </si>
  <si>
    <t xml:space="preserve">  nein</t>
  </si>
  <si>
    <t xml:space="preserve">  ja</t>
  </si>
  <si>
    <t xml:space="preserve">  Folgende Belege sind beigefügt:</t>
  </si>
  <si>
    <t xml:space="preserve">  Antragsteller</t>
  </si>
  <si>
    <t xml:space="preserve">  Durchführung wie geplant</t>
  </si>
  <si>
    <r>
      <t xml:space="preserve">  zum </t>
    </r>
    <r>
      <rPr>
        <b/>
        <sz val="8"/>
        <rFont val="Arial"/>
        <family val="2"/>
      </rPr>
      <t>Verwendungsnachweis</t>
    </r>
    <r>
      <rPr>
        <sz val="8"/>
        <rFont val="Arial"/>
        <family val="2"/>
      </rPr>
      <t xml:space="preserve"> vom</t>
    </r>
  </si>
  <si>
    <t>bitte ankreuzen</t>
  </si>
  <si>
    <t>bis …</t>
  </si>
  <si>
    <t xml:space="preserve">  Maßnahme</t>
  </si>
  <si>
    <t xml:space="preserve">  Durchf.-Zeitraum von</t>
  </si>
  <si>
    <t xml:space="preserve">  I. ANTRAGSDATEN</t>
  </si>
  <si>
    <t xml:space="preserve">  I. VERWENDUNGSNACHWEISDATEN</t>
  </si>
  <si>
    <t xml:space="preserve">    Holzeinschlags</t>
  </si>
  <si>
    <t xml:space="preserve">  (Art, Ort, Durchführungszeitraum)</t>
  </si>
  <si>
    <t xml:space="preserve">  • dringend erforderlich</t>
  </si>
  <si>
    <t xml:space="preserve">  • weniger dringend</t>
  </si>
  <si>
    <t xml:space="preserve">  • nachrangig</t>
  </si>
  <si>
    <t xml:space="preserve">   Zum Schutz der Bestände sind  vorbeugende und</t>
  </si>
  <si>
    <t xml:space="preserve">   (immer)</t>
  </si>
  <si>
    <t xml:space="preserve">    Kauf von Maschinen und Geräten</t>
  </si>
  <si>
    <t xml:space="preserve">    Zuw.-Empf. zum Zwecke des</t>
  </si>
  <si>
    <t xml:space="preserve">    Naturschutzes unentgeltlich</t>
  </si>
  <si>
    <t xml:space="preserve">    übertragen worden sind</t>
  </si>
  <si>
    <t xml:space="preserve">  • falls Maßn. nach Nr. 2.2.:</t>
  </si>
  <si>
    <t xml:space="preserve">  • Maßn. des regulären</t>
  </si>
  <si>
    <t xml:space="preserve">  • Maßn. auf Flächen, die dem </t>
  </si>
  <si>
    <t xml:space="preserve">  • falls Maßn. nach Nr. 2.2.3.:</t>
  </si>
  <si>
    <t xml:space="preserve">    wurde auf Antragsflächen</t>
  </si>
  <si>
    <r>
      <t xml:space="preserve">    schon </t>
    </r>
    <r>
      <rPr>
        <u/>
        <sz val="8"/>
        <rFont val="Arial"/>
        <family val="2"/>
      </rPr>
      <t>Hacken</t>
    </r>
    <r>
      <rPr>
        <sz val="8"/>
        <rFont val="Arial"/>
        <family val="2"/>
      </rPr>
      <t xml:space="preserve"> gefördert?</t>
    </r>
  </si>
  <si>
    <r>
      <t xml:space="preserve">    schon </t>
    </r>
    <r>
      <rPr>
        <u/>
        <sz val="8"/>
        <rFont val="Arial"/>
        <family val="2"/>
      </rPr>
      <t>Mulchen</t>
    </r>
    <r>
      <rPr>
        <sz val="8"/>
        <rFont val="Arial"/>
        <family val="2"/>
      </rPr>
      <t xml:space="preserve"> gefördert?</t>
    </r>
  </si>
  <si>
    <t xml:space="preserve">  in ha</t>
  </si>
  <si>
    <t xml:space="preserve">  in %</t>
  </si>
  <si>
    <t>Summe EUR</t>
  </si>
  <si>
    <t>EUR / ha</t>
  </si>
  <si>
    <t xml:space="preserve">  •  Enthielt / enthält der Vorbestand (Nr. 2.3.1 der RL) …</t>
  </si>
  <si>
    <t xml:space="preserve">     überwiegend nicht stand-
     ortheimische Baumarten</t>
  </si>
  <si>
    <t xml:space="preserve">     oder nicht standort-
     gerechte Baumarten</t>
  </si>
  <si>
    <t xml:space="preserve">     oder fehlten darin
     Mischbaumarten?</t>
  </si>
  <si>
    <t xml:space="preserve">  •  Wird durch das Vorhaben ein naturnaher Laubwald oder 
     ein Laub-Mischwald oder ein Laub-Nadel-Mischwald mit 
     höherer Struktur- und Artenvielfalt begründet?</t>
  </si>
  <si>
    <t xml:space="preserve">  • Bei Aufforstungen und Verjüngung: </t>
  </si>
  <si>
    <t xml:space="preserve">     Erfolgt die Maßnahme (nach Nr. 2.3.2 RL) unter tlw. 
     Verwendung anderer Baumarten als im Vorbestand?</t>
  </si>
  <si>
    <t xml:space="preserve">  • Ist es Ziel, veränderte Bestandsstruktur zu schaffen?</t>
  </si>
  <si>
    <t xml:space="preserve">  • Ausgleichsmaßnahme?</t>
  </si>
  <si>
    <t xml:space="preserve">  • Maßnahme im Rahmen eines Ökokontos?</t>
  </si>
  <si>
    <t xml:space="preserve">  • FöNa-Maßnahme?</t>
  </si>
  <si>
    <t>Waldbesitz in NRW? (J / N)</t>
  </si>
  <si>
    <t>Karte  (Maßstab 1 : 25.000)</t>
  </si>
  <si>
    <t>bei zertifiziertem Saatgut: Zertifikat</t>
  </si>
  <si>
    <t>Lieferschein</t>
  </si>
  <si>
    <t xml:space="preserve">  Nadelholzfläche nachher</t>
  </si>
  <si>
    <t xml:space="preserve">  Flächenermittlungsverfahren</t>
  </si>
  <si>
    <r>
      <t xml:space="preserve">   bekämpfende Maßnahmen …              </t>
    </r>
    <r>
      <rPr>
        <b/>
        <sz val="8"/>
        <color rgb="FF0000FF"/>
        <rFont val="Arial"/>
        <family val="2"/>
      </rPr>
      <t>jeweils nur ein Feld ankreuzen</t>
    </r>
  </si>
  <si>
    <t xml:space="preserve"> in ha</t>
  </si>
  <si>
    <t xml:space="preserve"> in %</t>
  </si>
  <si>
    <t xml:space="preserve">    (außer Ausgaben unter Nr. 2.3.1)</t>
  </si>
  <si>
    <r>
      <t xml:space="preserve">  • Bei </t>
    </r>
    <r>
      <rPr>
        <u/>
        <sz val="8"/>
        <color rgb="FFFF0000"/>
        <rFont val="Arial"/>
        <family val="2"/>
      </rPr>
      <t>Aufforstungen</t>
    </r>
    <r>
      <rPr>
        <sz val="8"/>
        <color rgb="FFFF0000"/>
        <rFont val="Arial"/>
        <family val="2"/>
      </rPr>
      <t>:
     FBB bestätigt, das Ziel eines stabilen Laubwaldes bzw. Laub-Nadel-
     Mischwaldes (gemäß I. a - c dieser Anlage) könne unter Beibehaltung
     des Laubholzanteils (auch unter Beachtung evtl. notwendig werden-
     der Pflegemaßnahmen) als langfristig gesichert angesehen werden.</t>
    </r>
  </si>
  <si>
    <r>
      <t xml:space="preserve">  • Bei </t>
    </r>
    <r>
      <rPr>
        <u/>
        <sz val="8"/>
        <color rgb="FFFF0000"/>
        <rFont val="Arial"/>
        <family val="2"/>
      </rPr>
      <t>Nachbesserungen</t>
    </r>
    <r>
      <rPr>
        <sz val="8"/>
        <color rgb="FFFF0000"/>
        <rFont val="Arial"/>
        <family val="2"/>
      </rPr>
      <t>:
     FBB bestätigt, es seien « bei geförderten Kulturen in den ersten 36 
     Monaten nach Pflanzung oder Saat aufgrund natürlicher Ereignisse 
     (wie Frost, Trockenheit, Überschwemmung, nicht jedoch Wildverbiss, 
     Mäusefraß oder Pflegemängel) Ausfälle in Höhe von mehr als 30 %
     der Pflanzenzahl oder einem Hektar zusammenhängender Fläche 
     aufgetreten. »</t>
    </r>
  </si>
  <si>
    <t xml:space="preserve">  •  Werden die folgenden Rechtsgrundlagen beachtet?</t>
  </si>
  <si>
    <t xml:space="preserve">    Waldbaukonzept NRW</t>
  </si>
  <si>
    <t xml:space="preserve">    Herkunftsempfehlungen</t>
  </si>
  <si>
    <t xml:space="preserve">    Saat 2014</t>
  </si>
  <si>
    <t xml:space="preserve">    Standort- und Waldbaukarten </t>
  </si>
  <si>
    <t xml:space="preserve">    von www.waldinfo.nrw.de</t>
  </si>
  <si>
    <t xml:space="preserve">II.2.4.    nur bei Anträgen nach 2.4.1 </t>
  </si>
  <si>
    <r>
      <t xml:space="preserve">  </t>
    </r>
    <r>
      <rPr>
        <u/>
        <sz val="8"/>
        <rFont val="Arial"/>
        <family val="2"/>
      </rPr>
      <t>Name Waldbesitzer</t>
    </r>
  </si>
  <si>
    <t xml:space="preserve">              Größe des Waldeigentums in NRW unter 20 ha?</t>
  </si>
  <si>
    <t>weniger als 20 ha</t>
  </si>
  <si>
    <t xml:space="preserve">  Gemarkung</t>
  </si>
  <si>
    <t xml:space="preserve">  Flur / Flurstück</t>
  </si>
  <si>
    <t xml:space="preserve">  Unterabteilung</t>
  </si>
  <si>
    <t xml:space="preserve">  • Trifft es zu, dass das aufgearbeitete</t>
  </si>
  <si>
    <r>
      <t xml:space="preserve">    Holz </t>
    </r>
    <r>
      <rPr>
        <u/>
        <sz val="8"/>
        <rFont val="Arial"/>
        <family val="2"/>
      </rPr>
      <t>nicht</t>
    </r>
    <r>
      <rPr>
        <sz val="8"/>
        <rFont val="Arial"/>
        <family val="2"/>
      </rPr>
      <t xml:space="preserve"> infolge von Extremwetter-</t>
    </r>
  </si>
  <si>
    <t xml:space="preserve">    ereignissen anfiel?</t>
  </si>
  <si>
    <t xml:space="preserve">  Bei Aufforstungen: Empfohlener Waldentwicklungstyp</t>
  </si>
  <si>
    <t xml:space="preserve">  Höchstförderung: 50.000 EUR je Antragst. + Jahr / je FBG-Mitglied + Jahr</t>
  </si>
  <si>
    <t xml:space="preserve">  bei WG zusätzlich 2.500 EUR je angefangene 50 ha Mitgliedsfläche</t>
  </si>
  <si>
    <t xml:space="preserve">  Höchstbetrag beachtet?</t>
  </si>
  <si>
    <t>Pflanz-
verband</t>
  </si>
  <si>
    <t xml:space="preserve">  • Maßn. auf Flächen, auf denen die </t>
  </si>
  <si>
    <t xml:space="preserve">    Vorschriften dauerhaft untersagt ist </t>
  </si>
  <si>
    <t xml:space="preserve">    Bewirtschaftung aufgrund rechtlicher</t>
  </si>
  <si>
    <t xml:space="preserve">  • Wurden die Flächen zwecks Naturschutz 
     dem Zuwendungsempfänger 
     unentgeltlich übertragen?</t>
  </si>
  <si>
    <r>
      <t xml:space="preserve">  (ganz oder tlw. ja=</t>
    </r>
    <r>
      <rPr>
        <b/>
        <sz val="8"/>
        <rFont val="Arial"/>
        <family val="2"/>
      </rPr>
      <t>J</t>
    </r>
    <r>
      <rPr>
        <sz val="8"/>
        <rFont val="Arial"/>
        <family val="2"/>
      </rPr>
      <t>,</t>
    </r>
    <r>
      <rPr>
        <sz val="8"/>
        <rFont val="Arial"/>
        <family val="2"/>
      </rPr>
      <t xml:space="preserve"> nein=</t>
    </r>
    <r>
      <rPr>
        <b/>
        <sz val="8"/>
        <rFont val="Arial"/>
        <family val="2"/>
      </rPr>
      <t>N</t>
    </r>
    <r>
      <rPr>
        <sz val="8"/>
        <rFont val="Arial"/>
        <family val="2"/>
      </rPr>
      <t>)</t>
    </r>
  </si>
  <si>
    <t>Maßnahme</t>
  </si>
  <si>
    <t>eingeschränkt</t>
  </si>
  <si>
    <t>voll</t>
  </si>
  <si>
    <t>Künstliche Begrünung</t>
  </si>
  <si>
    <t>Waldentwicklungstyp</t>
  </si>
  <si>
    <r>
      <t xml:space="preserve">  Fläche </t>
    </r>
    <r>
      <rPr>
        <u/>
        <sz val="8"/>
        <rFont val="Arial"/>
        <family val="2"/>
      </rPr>
      <t>ges. Anpflanzung</t>
    </r>
  </si>
  <si>
    <r>
      <t xml:space="preserve">(in % der </t>
    </r>
    <r>
      <rPr>
        <b/>
        <u/>
        <sz val="8"/>
        <rFont val="Arial"/>
        <family val="2"/>
      </rPr>
      <t>Gesamt</t>
    </r>
    <r>
      <rPr>
        <sz val="8"/>
        <rFont val="Arial"/>
        <family val="2"/>
      </rPr>
      <t>-Pflanzung inkl. Waldrand)</t>
    </r>
  </si>
  <si>
    <t xml:space="preserve">  Größe der Kalamitätsfläche, auf der Antrag </t>
  </si>
  <si>
    <t xml:space="preserve">  basiert (nicht identisch mit Pflanzfläche), in ha</t>
  </si>
  <si>
    <t>Betrachten Sie diese AzBdM bitte nur als Dokumentationshilfe zum Antrag 
und nicht als Allzweckformular, das Ihnen jede weitere Prüfung erspart. 
So gibt es beispielsweise i.V.m. mit dem Nadelholzanteil oder dem WET 
Konstellationen, die das Berechnungsblatt nicht abbildet!</t>
  </si>
  <si>
    <t xml:space="preserve">  • Bei Maßnahmen nach Nr. 2.4.1.: keine
    Überschneidung mit Direkter Förderung?</t>
  </si>
  <si>
    <t xml:space="preserve">  Höhe des NH-Anteils im Vorbestand</t>
  </si>
  <si>
    <t xml:space="preserve">  Flächengröße (nur Nadelholz, nachher)</t>
  </si>
  <si>
    <t xml:space="preserve">  Höhe des Anteils förderbarer NH-Arten (nachher)</t>
  </si>
  <si>
    <t xml:space="preserve">  (WET) nach dem Waldbaukonzept NRW - Ziffer …</t>
  </si>
  <si>
    <t xml:space="preserve">  Höhe des Anteils des heimischen Laubholzes inkl.</t>
  </si>
  <si>
    <t xml:space="preserve">  der Naturverjüngung heimischen Laubholzes (nachher) -</t>
  </si>
  <si>
    <t>Pflege zur Übernahme vorhandener NV</t>
  </si>
  <si>
    <t>NICHT VERGEBEN</t>
  </si>
  <si>
    <t>Fläche 
 in ha</t>
  </si>
  <si>
    <r>
      <t xml:space="preserve">  Nr. 5.1.3.1  Nachbesserung bei geförderten Kulturen, die </t>
    </r>
    <r>
      <rPr>
        <b/>
        <u/>
        <sz val="8"/>
        <rFont val="Arial"/>
        <family val="2"/>
      </rPr>
      <t>nicht</t>
    </r>
  </si>
  <si>
    <r>
      <t xml:space="preserve">  Nr. 5.1.3.2  Nachbesserung bei geförderten Kulturen, die </t>
    </r>
    <r>
      <rPr>
        <b/>
        <u/>
        <sz val="8"/>
        <rFont val="Arial"/>
        <family val="2"/>
      </rPr>
      <t>schon</t>
    </r>
  </si>
  <si>
    <t>5,1,2,1, PKW-RL - vorher 2,4,3,1, Ex-RL</t>
  </si>
  <si>
    <t>5,1,2,2, PKW-RL - vorher 2,4,3,2, Ex-RL</t>
  </si>
  <si>
    <t>Buchenmischwald</t>
  </si>
  <si>
    <t>Edellaubbäume (trocken)</t>
  </si>
  <si>
    <t>Edellaubbäume (frisch)</t>
  </si>
  <si>
    <t>Schwarzerle</t>
  </si>
  <si>
    <t>Eiche - Edellaubbäume</t>
  </si>
  <si>
    <t>Buche - Edellaubbäume</t>
  </si>
  <si>
    <t>Buche - Lärche</t>
  </si>
  <si>
    <t>Buche - Douglasie</t>
  </si>
  <si>
    <t>Birke - Schwarzerle</t>
  </si>
  <si>
    <t>Eiche - Buche / Hainbuche</t>
  </si>
  <si>
    <t>Eiche - Birke / Kiefer</t>
  </si>
  <si>
    <t>Buche - Eiche / Roteiche</t>
  </si>
  <si>
    <t>Buche - Fichte / Tanne</t>
  </si>
  <si>
    <t>5,1,3,1,</t>
  </si>
  <si>
    <t>Rotbuche</t>
  </si>
  <si>
    <t>weitere ff.Laubbaumarten</t>
  </si>
  <si>
    <t>Douglasie</t>
  </si>
  <si>
    <t>Kiefer</t>
  </si>
  <si>
    <t>weitere ff. Nadelbaumarten</t>
  </si>
  <si>
    <t>Waldrand</t>
  </si>
  <si>
    <t xml:space="preserve">  Flächenanteil des
  Nadelholzes:</t>
  </si>
  <si>
    <r>
      <t xml:space="preserve">   % der </t>
    </r>
    <r>
      <rPr>
        <b/>
        <u/>
        <sz val="8"/>
        <rFont val="Arial"/>
        <family val="2"/>
      </rPr>
      <t>Gesamt</t>
    </r>
    <r>
      <rPr>
        <sz val="8"/>
        <rFont val="Arial"/>
        <family val="2"/>
      </rPr>
      <t>-Pflanzung 
   (Anpflanzung, Saat und Waldrand)</t>
    </r>
  </si>
  <si>
    <t xml:space="preserve">  Flächenanteil des nicht-
  heimischen Laubholzes:</t>
  </si>
  <si>
    <t>Fläche nicht-heimisches Laubholz</t>
  </si>
  <si>
    <t xml:space="preserve">  (bei Douglasie und sonstigem NH gegenstandslos)</t>
  </si>
  <si>
    <t>Kz.</t>
  </si>
  <si>
    <t>Baumart</t>
  </si>
  <si>
    <t>Herk-Nr. *)</t>
  </si>
  <si>
    <t>Stück</t>
  </si>
  <si>
    <t>EUR / St.</t>
  </si>
  <si>
    <t>.</t>
  </si>
  <si>
    <t xml:space="preserve">5.1.2.1 oder 5.2.1.1. PKW-RL oder Nrn. 2.4.3.1 oder 2.4.3.2 Ex-RL gefördert wurden </t>
  </si>
  <si>
    <r>
      <t xml:space="preserve">  Nr. 5.1.3.2 (!)  Nachbesserungen bei geförderten Kulturen, </t>
    </r>
    <r>
      <rPr>
        <b/>
        <sz val="9"/>
        <color rgb="FF008000"/>
        <rFont val="Arial"/>
        <family val="2"/>
      </rPr>
      <t xml:space="preserve">die </t>
    </r>
    <r>
      <rPr>
        <b/>
        <u/>
        <sz val="9"/>
        <color rgb="FF008000"/>
        <rFont val="Arial"/>
        <family val="2"/>
      </rPr>
      <t>wohl</t>
    </r>
    <r>
      <rPr>
        <b/>
        <sz val="9"/>
        <color rgb="FF008000"/>
        <rFont val="Arial"/>
        <family val="2"/>
      </rPr>
      <t xml:space="preserve"> nach Nrn.</t>
    </r>
  </si>
  <si>
    <t>A</t>
  </si>
  <si>
    <t>B</t>
  </si>
  <si>
    <t>C</t>
  </si>
  <si>
    <t>D</t>
  </si>
  <si>
    <t>E</t>
  </si>
  <si>
    <t>F</t>
  </si>
  <si>
    <t>G</t>
  </si>
  <si>
    <t>Stiel- / Traubeneiche</t>
  </si>
  <si>
    <t xml:space="preserve">  Werden ausschließlich 
  heimische Baumarten verwendet?</t>
  </si>
  <si>
    <t xml:space="preserve"> </t>
  </si>
  <si>
    <r>
      <t xml:space="preserve">  Höhe des Anteils an Nadelholz und nicht 
  heimischem Laubholz im </t>
    </r>
    <r>
      <rPr>
        <b/>
        <u/>
        <sz val="8"/>
        <rFont val="Arial"/>
        <family val="2"/>
      </rPr>
      <t>Vorbestand</t>
    </r>
  </si>
  <si>
    <r>
      <t xml:space="preserve">  Flächenanteil </t>
    </r>
    <r>
      <rPr>
        <b/>
        <u/>
        <sz val="8"/>
        <rFont val="Arial"/>
        <family val="2"/>
      </rPr>
      <t>nur</t>
    </r>
    <r>
      <rPr>
        <sz val="8"/>
        <rFont val="Arial"/>
        <family val="2"/>
      </rPr>
      <t xml:space="preserve"> des Nadelholzes
  an der Aufforstung in ha</t>
    </r>
  </si>
  <si>
    <r>
      <t xml:space="preserve">  Flächenanteil </t>
    </r>
    <r>
      <rPr>
        <b/>
        <u/>
        <sz val="8"/>
        <rFont val="Arial"/>
        <family val="2"/>
      </rPr>
      <t>nur</t>
    </r>
    <r>
      <rPr>
        <sz val="8"/>
        <rFont val="Arial"/>
        <family val="2"/>
      </rPr>
      <t xml:space="preserve"> des nicht-heimischen 
  Laubholzes an der Aufforstung in ha</t>
    </r>
  </si>
  <si>
    <t xml:space="preserve">  Förderbetrag: </t>
  </si>
  <si>
    <t xml:space="preserve">  Förderbetrag : </t>
  </si>
  <si>
    <t xml:space="preserve">  Handelt es sich um eine Kalamitätsfläche,
  die mit mehr als 50 % Nadelholz bestückt war?</t>
  </si>
  <si>
    <t xml:space="preserve">  Fläche ges. Anpflanzung = 
  (eig. Anpflanzung + Saat + Waldrand)</t>
  </si>
  <si>
    <t>ggf. auszublenden</t>
  </si>
  <si>
    <t>...</t>
  </si>
  <si>
    <r>
      <t xml:space="preserve">                      nach </t>
    </r>
    <r>
      <rPr>
        <b/>
        <sz val="8"/>
        <rFont val="Arial"/>
        <family val="2"/>
      </rPr>
      <t xml:space="preserve">Nrn. 5.1.2.1 oder 5.2.1.1. </t>
    </r>
    <r>
      <rPr>
        <b/>
        <sz val="8"/>
        <color rgb="FFFF0000"/>
        <rFont val="Arial"/>
        <family val="2"/>
      </rPr>
      <t>PKW-RL</t>
    </r>
    <r>
      <rPr>
        <sz val="8"/>
        <rFont val="Arial"/>
        <family val="2"/>
      </rPr>
      <t xml:space="preserve"> oder nach  </t>
    </r>
  </si>
  <si>
    <r>
      <t xml:space="preserve">                      </t>
    </r>
    <r>
      <rPr>
        <b/>
        <sz val="8"/>
        <rFont val="Arial"/>
        <family val="2"/>
      </rPr>
      <t xml:space="preserve">Nrn. 2.4.3.1 oder 2.4.3.2 </t>
    </r>
    <r>
      <rPr>
        <b/>
        <sz val="8"/>
        <color rgb="FFFF0000"/>
        <rFont val="Arial"/>
        <family val="2"/>
      </rPr>
      <t>Ex-RL</t>
    </r>
    <r>
      <rPr>
        <sz val="8"/>
        <rFont val="Arial"/>
        <family val="2"/>
      </rPr>
      <t xml:space="preserve"> gefördert wurden [Neufälle]</t>
    </r>
  </si>
  <si>
    <r>
      <t xml:space="preserve">                      </t>
    </r>
    <r>
      <rPr>
        <b/>
        <sz val="8"/>
        <rFont val="Arial"/>
        <family val="2"/>
      </rPr>
      <t xml:space="preserve">Nrn. 2.4.3.1 oder 2.4.3.2 </t>
    </r>
    <r>
      <rPr>
        <b/>
        <sz val="8"/>
        <color rgb="FFFF0000"/>
        <rFont val="Arial"/>
        <family val="2"/>
      </rPr>
      <t>Ex-RL</t>
    </r>
    <r>
      <rPr>
        <sz val="8"/>
        <rFont val="Arial"/>
        <family val="2"/>
      </rPr>
      <t xml:space="preserve"> gefördert wurden [Altfälle]</t>
    </r>
  </si>
  <si>
    <t xml:space="preserve">  Möglicher Förderbetrag: </t>
  </si>
  <si>
    <r>
      <t xml:space="preserve">  Nr. 5.1.3.1 (!)  Nachbesserungen bei geförderten Kulturen, </t>
    </r>
    <r>
      <rPr>
        <b/>
        <sz val="9"/>
        <color rgb="FF008000"/>
        <rFont val="Arial"/>
        <family val="2"/>
      </rPr>
      <t xml:space="preserve">die </t>
    </r>
    <r>
      <rPr>
        <b/>
        <u/>
        <sz val="9"/>
        <color rgb="FF008000"/>
        <rFont val="Arial"/>
        <family val="2"/>
      </rPr>
      <t>nicht</t>
    </r>
    <r>
      <rPr>
        <b/>
        <sz val="9"/>
        <color rgb="FF008000"/>
        <rFont val="Arial"/>
        <family val="2"/>
      </rPr>
      <t xml:space="preserve"> nach Nrn.</t>
    </r>
  </si>
  <si>
    <r>
      <t xml:space="preserve">  Fläche </t>
    </r>
    <r>
      <rPr>
        <b/>
        <u/>
        <sz val="8"/>
        <rFont val="Arial"/>
        <family val="2"/>
      </rPr>
      <t>ges. Anpflanzung</t>
    </r>
  </si>
  <si>
    <t>#</t>
  </si>
  <si>
    <r>
      <t xml:space="preserve">  zum </t>
    </r>
    <r>
      <rPr>
        <b/>
        <sz val="8"/>
        <rFont val="Arial"/>
        <family val="2"/>
      </rPr>
      <t>Antrag</t>
    </r>
    <r>
      <rPr>
        <sz val="8"/>
        <rFont val="Arial"/>
        <family val="2"/>
      </rPr>
      <t xml:space="preserve"> vom / zur </t>
    </r>
    <r>
      <rPr>
        <b/>
        <sz val="8"/>
        <rFont val="Arial"/>
        <family val="2"/>
      </rPr>
      <t>Anlage z. B. d. Maßnahme</t>
    </r>
    <r>
      <rPr>
        <sz val="8"/>
        <rFont val="Arial"/>
        <family val="2"/>
      </rPr>
      <t xml:space="preserve"> vom </t>
    </r>
  </si>
  <si>
    <t>Stand: April 2026</t>
  </si>
  <si>
    <t xml:space="preserve">  Fragen zu Förderausschlüssen </t>
  </si>
  <si>
    <t xml:space="preserve">  Fragen zu Rechtsgrundlagen</t>
  </si>
  <si>
    <t xml:space="preserve">  Doppelförderung: Ist das Vorhaben eine...</t>
  </si>
  <si>
    <t xml:space="preserve">    (PKW-Richtlinie)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</si>
</sst>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0.00\ [$€-1]"/>
    <numFmt numFmtId="165" formatCode="#,##0.0000"/>
    <numFmt numFmtId="166" formatCode="0.0"/>
    <numFmt numFmtId="167" formatCode="0.0%"/>
  </numFmts>
  <fonts count="60"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u/>
      <sz val="8"/>
      <color indexed="81"/>
      <name val="Tahoma"/>
      <family val="2"/>
    </font>
    <font>
      <sz val="10"/>
      <name val="Arial"/>
      <family val="2"/>
    </font>
    <font>
      <b/>
      <u/>
      <sz val="8"/>
      <name val="Arial"/>
      <family val="2"/>
    </font>
    <font>
      <b/>
      <sz val="14"/>
      <name val="Arial"/>
      <family val="2"/>
    </font>
    <font>
      <sz val="8"/>
      <color rgb="FFFF0000"/>
      <name val="Arial"/>
      <family val="2"/>
    </font>
    <font>
      <b/>
      <sz val="10"/>
      <color rgb="FFFF0000"/>
      <name val="Arial"/>
      <family val="2"/>
    </font>
    <font>
      <b/>
      <sz val="10"/>
      <color rgb="FF339966"/>
      <name val="Arial"/>
      <family val="2"/>
    </font>
    <font>
      <b/>
      <sz val="10"/>
      <color rgb="FF3366FF"/>
      <name val="Arial"/>
      <family val="2"/>
    </font>
    <font>
      <b/>
      <sz val="10"/>
      <color rgb="FF000000"/>
      <name val="Arial"/>
      <family val="2"/>
    </font>
    <font>
      <b/>
      <sz val="11"/>
      <name val="Arial"/>
      <family val="2"/>
    </font>
    <font>
      <sz val="11"/>
      <name val="Arial"/>
      <family val="2"/>
    </font>
    <font>
      <sz val="8"/>
      <color indexed="10"/>
      <name val="Arial"/>
      <family val="2"/>
    </font>
    <font>
      <b/>
      <sz val="20"/>
      <color rgb="FF0000FF"/>
      <name val="Arial"/>
      <family val="2"/>
    </font>
    <font>
      <b/>
      <sz val="8"/>
      <color rgb="FFFF0000"/>
      <name val="Arial"/>
      <family val="2"/>
    </font>
    <font>
      <sz val="9"/>
      <color indexed="81"/>
      <name val="Segoe UI"/>
      <family val="2"/>
    </font>
    <font>
      <b/>
      <sz val="9"/>
      <color indexed="81"/>
      <name val="Segoe UI"/>
      <family val="2"/>
    </font>
    <font>
      <sz val="10"/>
      <name val="Arial Narrow"/>
      <family val="2"/>
    </font>
    <font>
      <u/>
      <sz val="8"/>
      <name val="Arial"/>
      <family val="2"/>
    </font>
    <font>
      <sz val="10"/>
      <color rgb="FFFF0000"/>
      <name val="Arial"/>
      <family val="2"/>
    </font>
    <font>
      <sz val="9"/>
      <name val="Arial"/>
      <family val="2"/>
    </font>
    <font>
      <b/>
      <sz val="10"/>
      <color indexed="17"/>
      <name val="Arial"/>
      <family val="2"/>
    </font>
    <font>
      <b/>
      <u/>
      <sz val="10"/>
      <color indexed="17"/>
      <name val="Arial"/>
      <family val="2"/>
    </font>
    <font>
      <sz val="10"/>
      <color indexed="17"/>
      <name val="Arial"/>
      <family val="2"/>
    </font>
    <font>
      <sz val="8"/>
      <color rgb="FF00B050"/>
      <name val="Arial"/>
      <family val="2"/>
    </font>
    <font>
      <sz val="7"/>
      <name val="Arial Narrow"/>
      <family val="2"/>
    </font>
    <font>
      <b/>
      <sz val="9"/>
      <name val="Arial"/>
      <family val="2"/>
    </font>
    <font>
      <b/>
      <sz val="9"/>
      <color rgb="FFFF0000"/>
      <name val="Arial"/>
      <family val="2"/>
    </font>
    <font>
      <sz val="10"/>
      <color rgb="FF0000FF"/>
      <name val="Arial"/>
      <family val="2"/>
    </font>
    <font>
      <sz val="8"/>
      <color rgb="FF0000FF"/>
      <name val="Arial"/>
      <family val="2"/>
    </font>
    <font>
      <b/>
      <sz val="8"/>
      <color indexed="81"/>
      <name val="Arial"/>
      <family val="2"/>
    </font>
    <font>
      <sz val="8"/>
      <color indexed="81"/>
      <name val="Arial"/>
      <family val="2"/>
    </font>
    <font>
      <u/>
      <sz val="8"/>
      <color indexed="81"/>
      <name val="Arial"/>
      <family val="2"/>
    </font>
    <font>
      <b/>
      <sz val="8"/>
      <color rgb="FF0000FF"/>
      <name val="Arial"/>
      <family val="2"/>
    </font>
    <font>
      <sz val="8"/>
      <color rgb="FF0000FF"/>
      <name val="Arial Narrow"/>
      <family val="2"/>
    </font>
    <font>
      <sz val="8"/>
      <color rgb="FFFF0000"/>
      <name val="Arial Narrow"/>
      <family val="2"/>
    </font>
    <font>
      <u/>
      <sz val="8"/>
      <color rgb="FFFF0000"/>
      <name val="Arial"/>
      <family val="2"/>
    </font>
    <font>
      <sz val="9"/>
      <color rgb="FF0000FF"/>
      <name val="Arial"/>
      <family val="2"/>
    </font>
    <font>
      <b/>
      <sz val="9"/>
      <color rgb="FF0000FF"/>
      <name val="Arial"/>
      <family val="2"/>
    </font>
    <font>
      <b/>
      <sz val="10"/>
      <color rgb="FF0000FF"/>
      <name val="Arial"/>
      <family val="2"/>
    </font>
    <font>
      <u/>
      <sz val="8"/>
      <color rgb="FF0000FF"/>
      <name val="Arial"/>
      <family val="2"/>
    </font>
    <font>
      <sz val="7"/>
      <color rgb="FF0000FF"/>
      <name val="Arial Narrow"/>
      <family val="2"/>
    </font>
    <font>
      <i/>
      <sz val="8"/>
      <color rgb="FF0000FF"/>
      <name val="Arial"/>
      <family val="2"/>
    </font>
    <font>
      <b/>
      <sz val="9"/>
      <color indexed="17"/>
      <name val="Arial"/>
      <family val="2"/>
    </font>
    <font>
      <sz val="9"/>
      <color indexed="17"/>
      <name val="Arial"/>
      <family val="2"/>
    </font>
    <font>
      <b/>
      <sz val="9"/>
      <color rgb="FF008000"/>
      <name val="Arial"/>
      <family val="2"/>
    </font>
    <font>
      <b/>
      <u/>
      <sz val="9"/>
      <color rgb="FF008000"/>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22"/>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medium">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top style="thin">
        <color indexed="22"/>
      </top>
      <bottom style="thin">
        <color indexed="22"/>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n">
        <color indexed="22"/>
      </top>
      <bottom style="thin">
        <color indexed="22"/>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medium">
        <color indexed="64"/>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22"/>
      </left>
      <right/>
      <top style="medium">
        <color indexed="64"/>
      </top>
      <bottom style="thin">
        <color indexed="22"/>
      </bottom>
      <diagonal/>
    </border>
    <border>
      <left/>
      <right style="thin">
        <color indexed="22"/>
      </right>
      <top style="medium">
        <color indexed="64"/>
      </top>
      <bottom style="thin">
        <color indexed="22"/>
      </bottom>
      <diagonal/>
    </border>
    <border>
      <left style="thick">
        <color indexed="64"/>
      </left>
      <right style="thick">
        <color indexed="64"/>
      </right>
      <top style="thick">
        <color indexed="64"/>
      </top>
      <bottom style="thick">
        <color indexed="64"/>
      </bottom>
      <diagonal/>
    </border>
    <border>
      <left style="thin">
        <color indexed="64"/>
      </left>
      <right style="thin">
        <color indexed="22"/>
      </right>
      <top/>
      <bottom style="thin">
        <color indexed="22"/>
      </bottom>
      <diagonal/>
    </border>
  </borders>
  <cellStyleXfs count="2">
    <xf numFmtId="0" fontId="0" fillId="0" borderId="0"/>
    <xf numFmtId="0" fontId="14" fillId="0" borderId="0"/>
  </cellStyleXfs>
  <cellXfs count="535">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0" fontId="0" fillId="0" borderId="0" xfId="0" applyBorder="1" applyProtection="1"/>
    <xf numFmtId="164" fontId="4"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164" fontId="0" fillId="0" borderId="0" xfId="0" applyNumberFormat="1" applyBorder="1" applyProtection="1"/>
    <xf numFmtId="0" fontId="3" fillId="0" borderId="0" xfId="0" applyFont="1" applyProtection="1"/>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0" fontId="4" fillId="0" borderId="2" xfId="0" applyFont="1" applyBorder="1" applyProtection="1"/>
    <xf numFmtId="0" fontId="15"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2" fontId="4" fillId="0" borderId="0" xfId="0" applyNumberFormat="1" applyFont="1" applyBorder="1" applyProtection="1"/>
    <xf numFmtId="49" fontId="3" fillId="0" borderId="15" xfId="0" applyNumberFormat="1" applyFont="1" applyBorder="1" applyAlignment="1" applyProtection="1">
      <alignment horizontal="center" vertical="top"/>
      <protection locked="0"/>
    </xf>
    <xf numFmtId="0" fontId="3" fillId="0" borderId="15" xfId="0" applyNumberFormat="1" applyFont="1" applyBorder="1" applyAlignment="1" applyProtection="1">
      <alignment horizontal="center" vertical="top"/>
      <protection locked="0"/>
    </xf>
    <xf numFmtId="0" fontId="16" fillId="0" borderId="0" xfId="0" applyFont="1" applyProtection="1"/>
    <xf numFmtId="2" fontId="3" fillId="0" borderId="0" xfId="0" applyNumberFormat="1" applyFont="1" applyBorder="1" applyAlignment="1" applyProtection="1">
      <alignment horizontal="right" vertical="center"/>
    </xf>
    <xf numFmtId="2" fontId="3" fillId="0" borderId="15" xfId="0" applyNumberFormat="1" applyFont="1" applyBorder="1" applyAlignment="1" applyProtection="1">
      <alignment horizontal="center" vertical="center"/>
      <protection locked="0"/>
    </xf>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18" fillId="0" borderId="0" xfId="0" applyFont="1" applyBorder="1" applyProtection="1"/>
    <xf numFmtId="0" fontId="17" fillId="0" borderId="0" xfId="0" applyFont="1" applyBorder="1" applyProtection="1"/>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23" fillId="0" borderId="0" xfId="0" applyFont="1" applyBorder="1" applyAlignment="1" applyProtection="1">
      <alignment horizontal="left" wrapText="1"/>
    </xf>
    <xf numFmtId="0" fontId="23" fillId="0" borderId="3" xfId="0" applyFont="1" applyBorder="1" applyProtection="1"/>
    <xf numFmtId="0" fontId="23" fillId="0" borderId="0" xfId="0" applyFont="1" applyBorder="1" applyProtection="1"/>
    <xf numFmtId="49" fontId="7" fillId="0" borderId="0" xfId="0" applyNumberFormat="1" applyFont="1" applyBorder="1" applyAlignment="1" applyProtection="1">
      <alignment horizontal="left" vertical="top"/>
    </xf>
    <xf numFmtId="49" fontId="3" fillId="0" borderId="11"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4" xfId="0" applyNumberFormat="1" applyFont="1" applyBorder="1" applyAlignment="1" applyProtection="1">
      <alignment horizontal="left" vertical="top"/>
    </xf>
    <xf numFmtId="49" fontId="3" fillId="0" borderId="13" xfId="0" applyNumberFormat="1" applyFont="1" applyBorder="1" applyAlignment="1" applyProtection="1">
      <alignment horizontal="left" vertical="top"/>
    </xf>
    <xf numFmtId="0" fontId="3" fillId="0" borderId="0" xfId="0" applyFont="1" applyFill="1" applyBorder="1" applyAlignment="1" applyProtection="1">
      <alignment horizontal="left"/>
    </xf>
    <xf numFmtId="2" fontId="3" fillId="0" borderId="15" xfId="0" applyNumberFormat="1" applyFont="1" applyFill="1" applyBorder="1" applyAlignment="1" applyProtection="1">
      <alignment horizontal="center" vertical="center"/>
      <protection locked="0"/>
    </xf>
    <xf numFmtId="49" fontId="3" fillId="0" borderId="0" xfId="0" applyNumberFormat="1" applyFont="1" applyBorder="1" applyAlignment="1" applyProtection="1">
      <alignment horizontal="left" vertical="top"/>
    </xf>
    <xf numFmtId="49" fontId="3" fillId="0" borderId="14" xfId="0" applyNumberFormat="1" applyFont="1" applyBorder="1" applyAlignment="1" applyProtection="1">
      <alignment horizontal="left" vertical="top"/>
    </xf>
    <xf numFmtId="49" fontId="3" fillId="0" borderId="12" xfId="0" applyNumberFormat="1" applyFont="1" applyBorder="1" applyAlignment="1" applyProtection="1">
      <alignment horizontal="left" vertical="top"/>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164" fontId="4" fillId="0" borderId="0" xfId="0" applyNumberFormat="1" applyFont="1" applyFill="1" applyBorder="1" applyAlignment="1" applyProtection="1">
      <alignment horizontal="center"/>
    </xf>
    <xf numFmtId="0" fontId="0" fillId="0" borderId="24" xfId="0" applyBorder="1" applyProtection="1"/>
    <xf numFmtId="0" fontId="3" fillId="0" borderId="0" xfId="0" applyFont="1" applyBorder="1" applyAlignment="1" applyProtection="1">
      <alignment horizontal="left"/>
    </xf>
    <xf numFmtId="0" fontId="0" fillId="0" borderId="0" xfId="0"/>
    <xf numFmtId="0" fontId="0" fillId="0" borderId="0" xfId="0"/>
    <xf numFmtId="2" fontId="0" fillId="0" borderId="0" xfId="0" applyNumberFormat="1"/>
    <xf numFmtId="164" fontId="0" fillId="0" borderId="0" xfId="0" applyNumberFormat="1"/>
    <xf numFmtId="0" fontId="0" fillId="0" borderId="0" xfId="0" applyBorder="1"/>
    <xf numFmtId="0" fontId="3" fillId="0" borderId="0" xfId="0" applyFont="1" applyBorder="1" applyAlignment="1">
      <alignment vertical="center"/>
    </xf>
    <xf numFmtId="0" fontId="0" fillId="0" borderId="3" xfId="0" applyBorder="1"/>
    <xf numFmtId="0" fontId="3" fillId="0" borderId="24" xfId="0" applyFont="1" applyBorder="1" applyProtection="1"/>
    <xf numFmtId="0" fontId="3" fillId="0" borderId="24" xfId="0" applyFont="1" applyBorder="1" applyAlignment="1" applyProtection="1">
      <alignment vertical="center" wrapText="1"/>
    </xf>
    <xf numFmtId="0" fontId="4" fillId="0" borderId="24" xfId="0" applyFont="1" applyBorder="1" applyProtection="1"/>
    <xf numFmtId="0" fontId="3" fillId="0" borderId="6" xfId="0" applyFont="1" applyBorder="1" applyAlignment="1" applyProtection="1">
      <alignment horizontal="left" vertical="center" wrapText="1"/>
    </xf>
    <xf numFmtId="0" fontId="3" fillId="0" borderId="6" xfId="0" applyFont="1" applyBorder="1" applyAlignment="1" applyProtection="1">
      <alignment vertical="center"/>
    </xf>
    <xf numFmtId="2" fontId="3" fillId="0" borderId="6" xfId="0" applyNumberFormat="1" applyFont="1" applyBorder="1" applyAlignment="1" applyProtection="1">
      <alignment vertical="center"/>
    </xf>
    <xf numFmtId="0" fontId="3" fillId="0" borderId="23" xfId="0" applyFont="1" applyBorder="1" applyProtection="1"/>
    <xf numFmtId="0" fontId="0" fillId="0" borderId="21" xfId="0" applyBorder="1" applyProtection="1"/>
    <xf numFmtId="0" fontId="3" fillId="0" borderId="22" xfId="0" applyFont="1" applyBorder="1" applyAlignment="1" applyProtection="1">
      <alignment horizontal="left" vertical="center"/>
    </xf>
    <xf numFmtId="0" fontId="3" fillId="0" borderId="22" xfId="0" applyFont="1" applyBorder="1" applyProtection="1"/>
    <xf numFmtId="0" fontId="3" fillId="0" borderId="22" xfId="0" applyFont="1" applyBorder="1" applyAlignment="1" applyProtection="1">
      <alignment horizontal="left"/>
    </xf>
    <xf numFmtId="0" fontId="3" fillId="0" borderId="21" xfId="0" applyFont="1" applyBorder="1" applyProtection="1"/>
    <xf numFmtId="0" fontId="24" fillId="0" borderId="22" xfId="0" applyFont="1" applyBorder="1" applyAlignment="1" applyProtection="1">
      <alignment horizontal="left"/>
    </xf>
    <xf numFmtId="2" fontId="3" fillId="0" borderId="22" xfId="0" applyNumberFormat="1" applyFont="1" applyBorder="1" applyProtection="1"/>
    <xf numFmtId="164" fontId="3" fillId="0" borderId="22" xfId="0" applyNumberFormat="1" applyFont="1" applyBorder="1" applyProtection="1"/>
    <xf numFmtId="0" fontId="0" fillId="0" borderId="0" xfId="0"/>
    <xf numFmtId="0" fontId="0" fillId="0" borderId="25" xfId="0" applyBorder="1" applyProtection="1"/>
    <xf numFmtId="49" fontId="7" fillId="0" borderId="25" xfId="0" applyNumberFormat="1" applyFont="1" applyBorder="1" applyAlignment="1" applyProtection="1">
      <alignment horizontal="left" vertical="top"/>
    </xf>
    <xf numFmtId="2" fontId="25" fillId="0" borderId="0" xfId="0" applyNumberFormat="1" applyFont="1" applyProtection="1"/>
    <xf numFmtId="49" fontId="7" fillId="0" borderId="16" xfId="0" applyNumberFormat="1" applyFont="1" applyBorder="1" applyAlignment="1" applyProtection="1">
      <alignment horizontal="left" vertical="top" wrapText="1"/>
    </xf>
    <xf numFmtId="49" fontId="7" fillId="0" borderId="11" xfId="0" applyNumberFormat="1" applyFont="1" applyBorder="1" applyAlignment="1" applyProtection="1">
      <alignment horizontal="left" vertical="top"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49" fontId="3" fillId="0" borderId="25" xfId="0" applyNumberFormat="1" applyFont="1" applyBorder="1" applyAlignment="1" applyProtection="1">
      <alignment horizontal="left" vertical="top"/>
    </xf>
    <xf numFmtId="0" fontId="3" fillId="0" borderId="24" xfId="0" applyFont="1" applyBorder="1" applyAlignment="1" applyProtection="1">
      <alignment horizontal="left" vertical="top"/>
    </xf>
    <xf numFmtId="0" fontId="3" fillId="0" borderId="24" xfId="0" applyFont="1" applyBorder="1" applyAlignment="1" applyProtection="1">
      <alignment horizontal="left" vertical="center"/>
    </xf>
    <xf numFmtId="0" fontId="3" fillId="0" borderId="0" xfId="0" applyFont="1" applyBorder="1" applyAlignment="1" applyProtection="1"/>
    <xf numFmtId="0" fontId="3" fillId="0" borderId="24" xfId="0" applyFont="1" applyBorder="1" applyAlignment="1" applyProtection="1">
      <alignment vertical="center"/>
    </xf>
    <xf numFmtId="0" fontId="0" fillId="0" borderId="24" xfId="0" applyBorder="1" applyAlignment="1" applyProtection="1"/>
    <xf numFmtId="0" fontId="0" fillId="0" borderId="0" xfId="0" applyAlignment="1" applyProtection="1"/>
    <xf numFmtId="164" fontId="3" fillId="0" borderId="0" xfId="0" applyNumberFormat="1" applyFont="1" applyBorder="1" applyAlignment="1" applyProtection="1">
      <alignment vertical="center"/>
    </xf>
    <xf numFmtId="49" fontId="3" fillId="0" borderId="0" xfId="0" applyNumberFormat="1" applyFont="1" applyFill="1" applyBorder="1" applyAlignment="1" applyProtection="1">
      <alignment horizontal="left" vertical="center"/>
    </xf>
    <xf numFmtId="0" fontId="22" fillId="0" borderId="21" xfId="0" applyFont="1" applyBorder="1" applyAlignment="1" applyProtection="1">
      <alignment horizontal="left"/>
    </xf>
    <xf numFmtId="0" fontId="23" fillId="0" borderId="22" xfId="0" applyFont="1" applyBorder="1" applyAlignment="1" applyProtection="1">
      <alignment horizontal="left" wrapText="1"/>
    </xf>
    <xf numFmtId="0" fontId="23" fillId="0" borderId="23" xfId="0" applyFont="1" applyBorder="1" applyProtection="1"/>
    <xf numFmtId="0" fontId="22" fillId="0" borderId="24" xfId="0" applyFont="1" applyBorder="1" applyAlignment="1" applyProtection="1">
      <alignment horizontal="left"/>
    </xf>
    <xf numFmtId="0" fontId="3" fillId="0" borderId="0" xfId="0" applyFont="1" applyBorder="1" applyAlignment="1" applyProtection="1">
      <alignment horizontal="left" vertical="center" wrapText="1"/>
    </xf>
    <xf numFmtId="0" fontId="4" fillId="0" borderId="5" xfId="0" applyFont="1" applyBorder="1" applyProtection="1"/>
    <xf numFmtId="0" fontId="3" fillId="0" borderId="7" xfId="0" applyFont="1" applyBorder="1" applyAlignment="1" applyProtection="1">
      <alignment vertical="center"/>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29" fillId="0" borderId="0" xfId="0" applyFont="1" applyBorder="1" applyAlignment="1">
      <alignment vertical="center"/>
    </xf>
    <xf numFmtId="0" fontId="14" fillId="0" borderId="0" xfId="0" applyFont="1"/>
    <xf numFmtId="0" fontId="14" fillId="0" borderId="0" xfId="0" applyFont="1" applyProtection="1"/>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14" fillId="0" borderId="14" xfId="0" applyFont="1" applyBorder="1" applyAlignment="1" applyProtection="1">
      <alignment horizontal="left" vertical="top" wrapText="1"/>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15" fillId="0" borderId="24" xfId="0" applyFont="1" applyBorder="1" applyAlignment="1" applyProtection="1">
      <alignment vertical="center"/>
    </xf>
    <xf numFmtId="164" fontId="3" fillId="0" borderId="0" xfId="0" applyNumberFormat="1" applyFont="1" applyBorder="1" applyAlignment="1" applyProtection="1">
      <alignment horizontal="center"/>
    </xf>
    <xf numFmtId="0" fontId="31" fillId="0" borderId="0" xfId="0" applyFont="1" applyProtection="1"/>
    <xf numFmtId="0" fontId="31" fillId="0" borderId="0" xfId="0" applyFont="1" applyBorder="1" applyProtection="1"/>
    <xf numFmtId="0" fontId="31" fillId="0" borderId="0" xfId="0" applyFont="1"/>
    <xf numFmtId="0" fontId="32" fillId="0" borderId="0" xfId="0" applyFont="1" applyProtection="1"/>
    <xf numFmtId="0" fontId="4" fillId="0" borderId="0" xfId="0" applyFont="1" applyBorder="1" applyProtection="1"/>
    <xf numFmtId="0" fontId="32" fillId="0" borderId="3" xfId="0" applyFont="1" applyBorder="1" applyAlignment="1" applyProtection="1">
      <alignment vertical="center"/>
    </xf>
    <xf numFmtId="0" fontId="32" fillId="0" borderId="0" xfId="0" applyFont="1" applyBorder="1" applyAlignment="1" applyProtection="1">
      <alignment vertical="center"/>
    </xf>
    <xf numFmtId="0" fontId="3" fillId="0" borderId="0" xfId="0" applyNumberFormat="1" applyFont="1" applyBorder="1" applyAlignment="1" applyProtection="1">
      <alignment horizontal="center" vertical="center" wrapText="1"/>
    </xf>
    <xf numFmtId="0" fontId="0" fillId="0" borderId="21" xfId="0" applyBorder="1" applyAlignment="1">
      <alignment vertical="top"/>
    </xf>
    <xf numFmtId="0" fontId="0" fillId="0" borderId="22" xfId="0" applyBorder="1" applyAlignment="1">
      <alignment vertical="top"/>
    </xf>
    <xf numFmtId="0" fontId="3" fillId="0" borderId="22"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center" vertical="center" wrapText="1"/>
    </xf>
    <xf numFmtId="2" fontId="3" fillId="0" borderId="22" xfId="0" applyNumberFormat="1" applyFont="1" applyBorder="1" applyAlignment="1" applyProtection="1">
      <alignment horizontal="center" vertical="center"/>
    </xf>
    <xf numFmtId="0" fontId="3" fillId="0" borderId="23" xfId="0" applyFont="1" applyBorder="1" applyAlignment="1" applyProtection="1">
      <alignment vertical="center"/>
    </xf>
    <xf numFmtId="167" fontId="3" fillId="3" borderId="0" xfId="0" applyNumberFormat="1" applyFont="1" applyFill="1" applyBorder="1" applyAlignment="1" applyProtection="1">
      <alignment horizontal="center" vertical="center"/>
    </xf>
    <xf numFmtId="0" fontId="36" fillId="0" borderId="24" xfId="0" applyFont="1" applyBorder="1" applyAlignment="1" applyProtection="1">
      <alignment horizontal="center" vertical="center"/>
    </xf>
    <xf numFmtId="0" fontId="36" fillId="0" borderId="0" xfId="0" applyFont="1" applyBorder="1" applyAlignment="1" applyProtection="1">
      <alignment horizontal="center" vertical="center"/>
    </xf>
    <xf numFmtId="0" fontId="37" fillId="0" borderId="3" xfId="0" applyFont="1" applyBorder="1" applyAlignment="1" applyProtection="1">
      <alignment vertical="center"/>
    </xf>
    <xf numFmtId="0" fontId="37" fillId="0" borderId="0" xfId="0" applyFont="1" applyBorder="1" applyAlignment="1" applyProtection="1">
      <alignment vertical="center"/>
    </xf>
    <xf numFmtId="0" fontId="7" fillId="0" borderId="3" xfId="0" applyFont="1" applyBorder="1" applyAlignment="1" applyProtection="1">
      <alignment vertical="center"/>
    </xf>
    <xf numFmtId="0" fontId="7" fillId="0" borderId="0" xfId="0" applyFont="1" applyBorder="1" applyAlignment="1" applyProtection="1">
      <alignment vertical="center"/>
    </xf>
    <xf numFmtId="1" fontId="7" fillId="0" borderId="36"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right" vertical="center" wrapText="1"/>
    </xf>
    <xf numFmtId="0" fontId="0" fillId="0" borderId="3" xfId="0" applyFill="1" applyBorder="1" applyAlignment="1" applyProtection="1">
      <alignment vertical="center"/>
    </xf>
    <xf numFmtId="0" fontId="0" fillId="0" borderId="0" xfId="0" applyFill="1" applyBorder="1" applyAlignment="1" applyProtection="1">
      <alignment vertical="center"/>
    </xf>
    <xf numFmtId="1" fontId="7" fillId="0" borderId="38" xfId="0" applyNumberFormat="1" applyFont="1" applyBorder="1" applyAlignment="1" applyProtection="1">
      <alignment horizontal="center" vertical="center" wrapText="1"/>
      <protection locked="0"/>
    </xf>
    <xf numFmtId="164" fontId="6" fillId="0" borderId="0" xfId="0" applyNumberFormat="1" applyFont="1" applyBorder="1" applyAlignment="1" applyProtection="1">
      <alignment vertical="center" wrapText="1"/>
    </xf>
    <xf numFmtId="0" fontId="38" fillId="0" borderId="24" xfId="0" applyFont="1" applyBorder="1" applyAlignment="1" applyProtection="1">
      <alignment vertical="center"/>
    </xf>
    <xf numFmtId="0" fontId="38" fillId="0" borderId="0" xfId="0" applyFont="1" applyBorder="1" applyAlignment="1" applyProtection="1">
      <alignment vertical="center"/>
    </xf>
    <xf numFmtId="0" fontId="38"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64" fontId="9" fillId="2" borderId="37" xfId="0" applyNumberFormat="1" applyFont="1" applyFill="1" applyBorder="1" applyAlignment="1" applyProtection="1">
      <alignment horizontal="right" vertical="center" wrapText="1"/>
    </xf>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3" fillId="0" borderId="40" xfId="0" applyFont="1" applyBorder="1" applyAlignment="1" applyProtection="1">
      <alignment horizontal="left" vertical="center"/>
    </xf>
    <xf numFmtId="164" fontId="3" fillId="0" borderId="40" xfId="0" applyNumberFormat="1" applyFont="1" applyBorder="1" applyAlignment="1" applyProtection="1">
      <alignment vertical="center"/>
    </xf>
    <xf numFmtId="0" fontId="3" fillId="0" borderId="41" xfId="0" applyFont="1" applyBorder="1" applyAlignment="1" applyProtection="1">
      <alignment vertical="center"/>
    </xf>
    <xf numFmtId="1" fontId="0" fillId="0" borderId="0" xfId="0" applyNumberFormat="1" applyBorder="1" applyProtection="1"/>
    <xf numFmtId="0" fontId="0" fillId="0" borderId="0" xfId="0" applyFill="1" applyProtection="1"/>
    <xf numFmtId="0" fontId="14" fillId="0" borderId="3" xfId="0" applyFont="1" applyBorder="1" applyProtection="1"/>
    <xf numFmtId="0" fontId="14" fillId="0" borderId="0" xfId="0" applyFont="1" applyBorder="1" applyProtection="1"/>
    <xf numFmtId="0" fontId="14" fillId="0" borderId="24" xfId="0" applyFont="1" applyBorder="1" applyProtection="1"/>
    <xf numFmtId="0" fontId="31" fillId="0" borderId="24" xfId="0" applyFont="1" applyBorder="1" applyProtection="1"/>
    <xf numFmtId="0" fontId="0" fillId="0" borderId="0" xfId="0" applyBorder="1" applyAlignment="1" applyProtection="1">
      <alignment horizontal="left" vertical="top" wrapText="1"/>
    </xf>
    <xf numFmtId="0" fontId="0" fillId="0" borderId="14" xfId="0" applyBorder="1" applyAlignment="1" applyProtection="1">
      <alignment horizontal="left" vertical="top" wrapText="1"/>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49" fontId="7" fillId="0" borderId="12"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0" xfId="0" applyNumberFormat="1" applyFont="1" applyBorder="1" applyAlignment="1" applyProtection="1">
      <alignment vertical="top"/>
    </xf>
    <xf numFmtId="49" fontId="7" fillId="0" borderId="16" xfId="0" applyNumberFormat="1" applyFont="1" applyBorder="1" applyAlignment="1" applyProtection="1">
      <alignment horizontal="left" vertical="top"/>
    </xf>
    <xf numFmtId="49" fontId="7" fillId="0" borderId="11" xfId="0" applyNumberFormat="1" applyFont="1" applyBorder="1" applyAlignment="1" applyProtection="1">
      <alignment horizontal="left" vertical="top"/>
    </xf>
    <xf numFmtId="0" fontId="9" fillId="0" borderId="0" xfId="0" applyFont="1" applyFill="1" applyBorder="1" applyAlignment="1" applyProtection="1">
      <alignment horizontal="left" vertical="top"/>
    </xf>
    <xf numFmtId="0" fontId="9" fillId="0" borderId="0" xfId="0" applyFont="1" applyBorder="1" applyAlignment="1" applyProtection="1">
      <alignment horizontal="left" vertical="top"/>
    </xf>
    <xf numFmtId="0" fontId="29" fillId="0" borderId="12" xfId="0" applyFont="1" applyBorder="1" applyAlignment="1" applyProtection="1">
      <alignment horizontal="left" vertical="top"/>
    </xf>
    <xf numFmtId="0" fontId="29" fillId="0" borderId="4" xfId="0" applyFont="1" applyBorder="1" applyAlignment="1" applyProtection="1">
      <alignment horizontal="left" vertical="top"/>
    </xf>
    <xf numFmtId="49" fontId="30" fillId="0" borderId="0" xfId="0" applyNumberFormat="1" applyFont="1" applyBorder="1" applyAlignment="1" applyProtection="1">
      <alignment horizontal="left" vertical="top"/>
    </xf>
    <xf numFmtId="49" fontId="8" fillId="0" borderId="16" xfId="0" applyNumberFormat="1" applyFont="1" applyBorder="1" applyAlignment="1" applyProtection="1">
      <alignment horizontal="left" vertical="top"/>
    </xf>
    <xf numFmtId="166" fontId="14" fillId="0" borderId="15" xfId="0" applyNumberFormat="1" applyFont="1" applyBorder="1" applyAlignment="1" applyProtection="1">
      <alignment horizontal="center" vertical="top" wrapText="1"/>
      <protection locked="0"/>
    </xf>
    <xf numFmtId="0" fontId="3" fillId="0" borderId="43" xfId="0" applyFont="1" applyBorder="1" applyAlignment="1" applyProtection="1">
      <alignment vertical="top" wrapText="1"/>
    </xf>
    <xf numFmtId="0" fontId="0" fillId="0" borderId="0" xfId="0" applyFill="1" applyBorder="1" applyAlignment="1" applyProtection="1">
      <alignment horizontal="left"/>
    </xf>
    <xf numFmtId="0" fontId="14" fillId="0" borderId="0" xfId="0" applyFont="1" applyBorder="1" applyAlignment="1" applyProtection="1">
      <alignment horizontal="left"/>
    </xf>
    <xf numFmtId="0" fontId="40" fillId="0" borderId="0" xfId="0" applyFont="1"/>
    <xf numFmtId="0" fontId="14" fillId="0" borderId="0" xfId="0" applyFont="1" applyFill="1" applyBorder="1"/>
    <xf numFmtId="0" fontId="3" fillId="0" borderId="0" xfId="0" applyFont="1" applyBorder="1" applyAlignment="1" applyProtection="1">
      <alignment horizontal="left" vertical="center"/>
    </xf>
    <xf numFmtId="0" fontId="3" fillId="0" borderId="24" xfId="0" applyFont="1" applyBorder="1" applyAlignment="1" applyProtection="1"/>
    <xf numFmtId="0" fontId="0" fillId="0" borderId="0" xfId="0" applyFill="1" applyBorder="1" applyProtection="1"/>
    <xf numFmtId="0" fontId="3" fillId="0" borderId="0" xfId="0" applyFont="1" applyFill="1" applyBorder="1" applyAlignment="1" applyProtection="1">
      <alignment horizontal="left" vertical="center" wrapText="1"/>
    </xf>
    <xf numFmtId="0" fontId="3" fillId="0" borderId="3" xfId="0" applyFont="1" applyFill="1" applyBorder="1" applyAlignment="1" applyProtection="1">
      <alignment vertical="center"/>
    </xf>
    <xf numFmtId="0" fontId="3" fillId="0" borderId="0" xfId="0" applyFont="1" applyFill="1" applyBorder="1" applyAlignment="1" applyProtection="1">
      <alignment vertical="center"/>
    </xf>
    <xf numFmtId="2" fontId="3"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0" fontId="0" fillId="0" borderId="0" xfId="0" applyFill="1" applyAlignment="1" applyProtection="1">
      <alignment horizontal="center"/>
    </xf>
    <xf numFmtId="0" fontId="23" fillId="0" borderId="0" xfId="0" applyFont="1" applyFill="1" applyProtection="1"/>
    <xf numFmtId="0" fontId="3" fillId="0" borderId="21" xfId="0" applyFont="1" applyBorder="1" applyAlignment="1" applyProtection="1"/>
    <xf numFmtId="0" fontId="40" fillId="0" borderId="0" xfId="0" applyFont="1" applyProtection="1"/>
    <xf numFmtId="0" fontId="40" fillId="0" borderId="24" xfId="0" applyFont="1" applyBorder="1" applyProtection="1"/>
    <xf numFmtId="0" fontId="40" fillId="0" borderId="3" xfId="0" applyFont="1" applyBorder="1" applyProtection="1"/>
    <xf numFmtId="0" fontId="40" fillId="0" borderId="0" xfId="0" applyFont="1" applyBorder="1" applyProtection="1"/>
    <xf numFmtId="49" fontId="41" fillId="0" borderId="25" xfId="0" applyNumberFormat="1" applyFont="1" applyBorder="1" applyAlignment="1" applyProtection="1">
      <alignment horizontal="left" vertical="top"/>
    </xf>
    <xf numFmtId="49" fontId="41" fillId="0" borderId="0" xfId="0" applyNumberFormat="1" applyFont="1" applyBorder="1" applyAlignment="1" applyProtection="1">
      <alignment horizontal="left" vertical="top"/>
    </xf>
    <xf numFmtId="49" fontId="41" fillId="0" borderId="14" xfId="0" applyNumberFormat="1" applyFont="1" applyBorder="1" applyAlignment="1" applyProtection="1">
      <alignment horizontal="left" vertical="top"/>
    </xf>
    <xf numFmtId="49" fontId="41" fillId="0" borderId="15" xfId="0" applyNumberFormat="1" applyFont="1" applyBorder="1" applyAlignment="1" applyProtection="1">
      <alignment horizontal="center" vertical="top"/>
      <protection locked="0"/>
    </xf>
    <xf numFmtId="0" fontId="41" fillId="0" borderId="15" xfId="0" applyNumberFormat="1" applyFont="1" applyBorder="1" applyAlignment="1" applyProtection="1">
      <alignment horizontal="center" vertical="top"/>
      <protection locked="0"/>
    </xf>
    <xf numFmtId="49" fontId="41" fillId="0" borderId="25" xfId="0" applyNumberFormat="1" applyFont="1" applyBorder="1" applyAlignment="1" applyProtection="1">
      <alignment horizontal="left" vertical="top" wrapText="1"/>
    </xf>
    <xf numFmtId="49" fontId="41" fillId="0" borderId="0" xfId="0" applyNumberFormat="1" applyFont="1" applyBorder="1" applyAlignment="1" applyProtection="1">
      <alignment horizontal="left" vertical="top" wrapText="1"/>
    </xf>
    <xf numFmtId="49" fontId="46" fillId="0" borderId="16" xfId="0" applyNumberFormat="1" applyFont="1" applyBorder="1" applyAlignment="1" applyProtection="1">
      <alignment horizontal="left" vertical="top" wrapText="1"/>
    </xf>
    <xf numFmtId="49" fontId="46" fillId="0" borderId="11" xfId="0" applyNumberFormat="1" applyFont="1" applyBorder="1" applyAlignment="1" applyProtection="1">
      <alignment horizontal="left" vertical="top" wrapText="1"/>
    </xf>
    <xf numFmtId="49" fontId="41" fillId="0" borderId="11" xfId="0" applyNumberFormat="1" applyFont="1" applyBorder="1" applyAlignment="1" applyProtection="1">
      <alignment horizontal="left" vertical="top"/>
    </xf>
    <xf numFmtId="49" fontId="41" fillId="0" borderId="17" xfId="0" applyNumberFormat="1" applyFont="1" applyBorder="1" applyAlignment="1" applyProtection="1">
      <alignment horizontal="left" vertical="top"/>
    </xf>
    <xf numFmtId="0" fontId="4" fillId="0" borderId="24" xfId="0" applyFont="1" applyBorder="1" applyAlignment="1" applyProtection="1">
      <alignment horizontal="left" vertical="center"/>
    </xf>
    <xf numFmtId="0" fontId="39" fillId="0" borderId="24" xfId="0" applyFont="1" applyFill="1" applyBorder="1" applyAlignment="1" applyProtection="1">
      <alignment horizontal="left"/>
    </xf>
    <xf numFmtId="0" fontId="39" fillId="0" borderId="0" xfId="0" applyFont="1" applyFill="1" applyBorder="1" applyAlignment="1" applyProtection="1">
      <alignment horizontal="left"/>
    </xf>
    <xf numFmtId="49" fontId="3" fillId="0" borderId="25" xfId="0" applyNumberFormat="1" applyFont="1" applyBorder="1" applyAlignment="1" applyProtection="1">
      <alignment horizontal="left" vertical="top" wrapText="1"/>
    </xf>
    <xf numFmtId="49" fontId="17" fillId="0" borderId="25" xfId="0" applyNumberFormat="1" applyFont="1" applyBorder="1" applyAlignment="1" applyProtection="1">
      <alignment horizontal="left" vertical="top" wrapText="1"/>
    </xf>
    <xf numFmtId="0" fontId="31" fillId="0" borderId="0" xfId="0" applyFont="1" applyBorder="1" applyAlignment="1" applyProtection="1">
      <alignment horizontal="left" vertical="top" wrapText="1"/>
    </xf>
    <xf numFmtId="0" fontId="31" fillId="0" borderId="14" xfId="0" applyFont="1" applyBorder="1" applyAlignment="1" applyProtection="1">
      <alignment horizontal="left" vertical="top" wrapText="1"/>
    </xf>
    <xf numFmtId="0" fontId="31" fillId="0" borderId="0" xfId="0" applyFont="1" applyBorder="1" applyAlignment="1" applyProtection="1">
      <alignment vertical="top" wrapText="1"/>
    </xf>
    <xf numFmtId="0" fontId="31" fillId="0" borderId="14" xfId="0" applyFont="1" applyBorder="1" applyAlignment="1" applyProtection="1">
      <alignment vertical="top" wrapText="1"/>
    </xf>
    <xf numFmtId="49" fontId="17" fillId="0" borderId="15" xfId="0" applyNumberFormat="1" applyFont="1" applyBorder="1" applyAlignment="1" applyProtection="1">
      <alignment horizontal="center" vertical="top"/>
      <protection locked="0"/>
    </xf>
    <xf numFmtId="49" fontId="17" fillId="0" borderId="0" xfId="0" applyNumberFormat="1" applyFont="1" applyBorder="1" applyAlignment="1" applyProtection="1">
      <alignment horizontal="left" vertical="top"/>
    </xf>
    <xf numFmtId="0" fontId="17" fillId="0" borderId="15" xfId="0" applyNumberFormat="1" applyFont="1" applyBorder="1" applyAlignment="1" applyProtection="1">
      <alignment horizontal="center" vertical="top"/>
      <protection locked="0"/>
    </xf>
    <xf numFmtId="49" fontId="17" fillId="0" borderId="14" xfId="0" applyNumberFormat="1" applyFont="1" applyBorder="1" applyAlignment="1" applyProtection="1">
      <alignment horizontal="left" vertical="top"/>
    </xf>
    <xf numFmtId="49" fontId="47" fillId="0" borderId="25" xfId="0" applyNumberFormat="1" applyFont="1" applyBorder="1" applyAlignment="1" applyProtection="1">
      <alignment horizontal="left" vertical="top"/>
    </xf>
    <xf numFmtId="49" fontId="47" fillId="0" borderId="0" xfId="0" applyNumberFormat="1" applyFont="1" applyBorder="1" applyAlignment="1" applyProtection="1">
      <alignment horizontal="left" vertical="top"/>
    </xf>
    <xf numFmtId="49" fontId="17" fillId="0" borderId="0" xfId="0" applyNumberFormat="1" applyFont="1" applyBorder="1" applyAlignment="1" applyProtection="1">
      <alignment horizontal="center" vertical="top"/>
    </xf>
    <xf numFmtId="0" fontId="17" fillId="0" borderId="0" xfId="0" applyNumberFormat="1" applyFont="1" applyBorder="1" applyAlignment="1" applyProtection="1">
      <alignment horizontal="center" vertical="top"/>
    </xf>
    <xf numFmtId="49" fontId="26" fillId="0" borderId="25" xfId="0" applyNumberFormat="1" applyFont="1" applyBorder="1" applyAlignment="1" applyProtection="1">
      <alignment horizontal="left" vertical="top" wrapText="1"/>
    </xf>
    <xf numFmtId="49" fontId="26" fillId="0" borderId="0" xfId="0" applyNumberFormat="1" applyFont="1" applyBorder="1" applyAlignment="1" applyProtection="1">
      <alignment horizontal="left" vertical="top" wrapText="1"/>
    </xf>
    <xf numFmtId="49" fontId="26" fillId="0" borderId="14" xfId="0" applyNumberFormat="1" applyFont="1" applyBorder="1" applyAlignment="1" applyProtection="1">
      <alignment horizontal="left" vertical="top" wrapText="1"/>
    </xf>
    <xf numFmtId="49" fontId="17" fillId="0" borderId="25" xfId="0" applyNumberFormat="1" applyFont="1" applyBorder="1" applyAlignment="1" applyProtection="1">
      <alignment vertical="top" wrapText="1"/>
    </xf>
    <xf numFmtId="49" fontId="17" fillId="0" borderId="0" xfId="0" applyNumberFormat="1" applyFont="1" applyBorder="1" applyAlignment="1" applyProtection="1">
      <alignment vertical="top" wrapText="1"/>
    </xf>
    <xf numFmtId="49" fontId="3" fillId="0" borderId="19" xfId="0" applyNumberFormat="1" applyFont="1" applyFill="1" applyBorder="1" applyAlignment="1" applyProtection="1">
      <alignment horizontal="center" vertical="top" wrapText="1"/>
      <protection locked="0"/>
    </xf>
    <xf numFmtId="49" fontId="3" fillId="0" borderId="18" xfId="0" applyNumberFormat="1" applyFont="1" applyFill="1" applyBorder="1" applyAlignment="1" applyProtection="1">
      <alignment horizontal="center" vertical="top" wrapText="1"/>
      <protection locked="0"/>
    </xf>
    <xf numFmtId="49" fontId="3" fillId="0" borderId="20" xfId="0" applyNumberFormat="1" applyFont="1" applyFill="1" applyBorder="1" applyAlignment="1" applyProtection="1">
      <alignment horizontal="center" vertical="top" wrapText="1"/>
      <protection locked="0"/>
    </xf>
    <xf numFmtId="49" fontId="4" fillId="0" borderId="25"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4" xfId="0" applyNumberFormat="1" applyFont="1" applyBorder="1" applyAlignment="1" applyProtection="1">
      <alignment horizontal="left" vertical="top" wrapText="1"/>
    </xf>
    <xf numFmtId="49" fontId="17" fillId="0" borderId="0" xfId="0" applyNumberFormat="1" applyFont="1" applyBorder="1" applyAlignment="1" applyProtection="1">
      <alignment horizontal="center" vertical="top"/>
      <protection locked="0"/>
    </xf>
    <xf numFmtId="0" fontId="17" fillId="0" borderId="0" xfId="0" applyNumberFormat="1" applyFont="1" applyBorder="1" applyAlignment="1" applyProtection="1">
      <alignment horizontal="center" vertical="top"/>
      <protection locked="0"/>
    </xf>
    <xf numFmtId="0" fontId="14" fillId="0" borderId="25" xfId="0" applyFont="1" applyBorder="1" applyProtection="1"/>
    <xf numFmtId="0" fontId="14" fillId="0" borderId="0" xfId="0" applyFont="1" applyBorder="1" applyAlignment="1" applyProtection="1">
      <alignment horizontal="left" vertical="top" wrapText="1"/>
    </xf>
    <xf numFmtId="49" fontId="3" fillId="0" borderId="0" xfId="0" applyNumberFormat="1" applyFont="1" applyBorder="1" applyAlignment="1" applyProtection="1">
      <alignment vertical="top"/>
    </xf>
    <xf numFmtId="49" fontId="4" fillId="0" borderId="25" xfId="0" applyNumberFormat="1" applyFont="1" applyBorder="1" applyAlignment="1" applyProtection="1">
      <alignment horizontal="left" vertical="top"/>
    </xf>
    <xf numFmtId="0" fontId="3" fillId="0" borderId="24" xfId="0" applyFont="1" applyBorder="1" applyAlignment="1" applyProtection="1">
      <alignment horizontal="left" vertical="center"/>
    </xf>
    <xf numFmtId="0" fontId="3" fillId="0" borderId="0" xfId="0" applyFont="1" applyBorder="1" applyAlignment="1" applyProtection="1">
      <alignment horizontal="left" vertical="center"/>
    </xf>
    <xf numFmtId="49" fontId="3" fillId="0" borderId="0" xfId="0" applyNumberFormat="1" applyFont="1" applyBorder="1" applyAlignment="1" applyProtection="1">
      <alignment horizontal="center"/>
    </xf>
    <xf numFmtId="0" fontId="0" fillId="0" borderId="11" xfId="0" applyBorder="1" applyAlignment="1"/>
    <xf numFmtId="0" fontId="3" fillId="0" borderId="14" xfId="0" applyFont="1"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49" fontId="3" fillId="0" borderId="18" xfId="0" applyNumberFormat="1" applyFont="1" applyBorder="1" applyAlignment="1" applyProtection="1">
      <alignment horizontal="center" vertical="center"/>
    </xf>
    <xf numFmtId="0" fontId="39" fillId="0" borderId="24" xfId="0" applyFont="1" applyFill="1" applyBorder="1" applyAlignment="1" applyProtection="1">
      <alignment horizontal="left"/>
    </xf>
    <xf numFmtId="0" fontId="39" fillId="0" borderId="0" xfId="0" applyFont="1" applyFill="1" applyBorder="1" applyAlignment="1" applyProtection="1">
      <alignment horizontal="left"/>
    </xf>
    <xf numFmtId="0" fontId="8" fillId="0" borderId="19" xfId="0" applyFont="1" applyBorder="1" applyAlignment="1" applyProtection="1">
      <alignment horizontal="left"/>
    </xf>
    <xf numFmtId="0" fontId="8" fillId="0" borderId="18" xfId="0" applyFont="1" applyBorder="1" applyAlignment="1" applyProtection="1">
      <alignment horizontal="left"/>
    </xf>
    <xf numFmtId="0" fontId="8" fillId="0" borderId="20" xfId="0" applyFont="1" applyBorder="1" applyAlignment="1" applyProtection="1">
      <alignment horizontal="left"/>
    </xf>
    <xf numFmtId="0" fontId="8" fillId="0" borderId="0" xfId="0" applyFont="1" applyFill="1" applyBorder="1" applyAlignment="1" applyProtection="1">
      <alignment horizontal="left"/>
    </xf>
    <xf numFmtId="0" fontId="31" fillId="0" borderId="0" xfId="0" applyFont="1" applyFill="1" applyBorder="1"/>
    <xf numFmtId="0" fontId="40" fillId="0" borderId="0" xfId="0" applyFont="1" applyAlignment="1"/>
    <xf numFmtId="0" fontId="49" fillId="0" borderId="0" xfId="0" applyFont="1" applyProtection="1"/>
    <xf numFmtId="49" fontId="3" fillId="0" borderId="0" xfId="0" applyNumberFormat="1" applyFont="1" applyBorder="1" applyAlignment="1" applyProtection="1">
      <alignment vertical="top" wrapText="1"/>
    </xf>
    <xf numFmtId="49" fontId="3" fillId="0" borderId="14" xfId="0" applyNumberFormat="1" applyFont="1" applyBorder="1" applyAlignment="1" applyProtection="1">
      <alignment vertical="top" wrapText="1"/>
    </xf>
    <xf numFmtId="0" fontId="14" fillId="0" borderId="0" xfId="0" applyFont="1" applyFill="1" applyProtection="1"/>
    <xf numFmtId="0" fontId="7" fillId="0" borderId="44"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50" fillId="0" borderId="24" xfId="0" applyFont="1" applyFill="1" applyBorder="1" applyAlignment="1" applyProtection="1">
      <alignment horizontal="left"/>
    </xf>
    <xf numFmtId="0" fontId="50" fillId="0" borderId="0" xfId="0" applyFont="1" applyFill="1" applyBorder="1" applyAlignment="1" applyProtection="1">
      <alignment horizontal="left"/>
    </xf>
    <xf numFmtId="0" fontId="41" fillId="0" borderId="3"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horizontal="left" vertical="center" wrapText="1"/>
    </xf>
    <xf numFmtId="2" fontId="41" fillId="0" borderId="0" xfId="0" applyNumberFormat="1" applyFont="1" applyFill="1" applyBorder="1" applyAlignment="1" applyProtection="1">
      <alignment vertical="center"/>
    </xf>
    <xf numFmtId="164" fontId="45" fillId="0" borderId="0" xfId="0" applyNumberFormat="1" applyFont="1" applyFill="1" applyBorder="1" applyAlignment="1" applyProtection="1">
      <alignment vertical="center"/>
    </xf>
    <xf numFmtId="0" fontId="40" fillId="0" borderId="0" xfId="0" applyFont="1" applyFill="1" applyBorder="1" applyProtection="1"/>
    <xf numFmtId="0" fontId="40" fillId="0" borderId="0" xfId="0" applyFont="1" applyFill="1" applyProtection="1"/>
    <xf numFmtId="4" fontId="9" fillId="0" borderId="0" xfId="0" applyNumberFormat="1" applyFont="1" applyFill="1" applyBorder="1" applyAlignment="1" applyProtection="1">
      <alignment horizontal="right" vertical="top"/>
    </xf>
    <xf numFmtId="0" fontId="51" fillId="0" borderId="0" xfId="0" applyFont="1"/>
    <xf numFmtId="49"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34" fillId="0" borderId="3" xfId="0" applyFont="1" applyBorder="1" applyAlignment="1" applyProtection="1">
      <alignment horizontal="left" vertical="center"/>
    </xf>
    <xf numFmtId="0" fontId="34" fillId="0" borderId="0" xfId="0" applyFont="1" applyBorder="1" applyAlignment="1" applyProtection="1">
      <alignment horizontal="left" vertical="center"/>
    </xf>
    <xf numFmtId="0" fontId="0" fillId="0" borderId="0" xfId="0" applyAlignment="1">
      <alignment horizontal="left"/>
    </xf>
    <xf numFmtId="49" fontId="3" fillId="0" borderId="0" xfId="0" applyNumberFormat="1" applyFont="1" applyBorder="1" applyAlignment="1" applyProtection="1">
      <alignment vertical="top" wrapText="1"/>
    </xf>
    <xf numFmtId="0" fontId="7" fillId="0" borderId="0" xfId="0" applyFont="1" applyBorder="1" applyAlignment="1" applyProtection="1">
      <alignment horizontal="center"/>
    </xf>
    <xf numFmtId="0" fontId="3" fillId="0" borderId="24" xfId="0" applyFont="1" applyBorder="1" applyAlignment="1" applyProtection="1">
      <alignment horizontal="left" vertical="center"/>
    </xf>
    <xf numFmtId="0" fontId="3" fillId="0" borderId="0" xfId="0" applyFont="1" applyBorder="1" applyAlignment="1" applyProtection="1">
      <alignment horizontal="left" vertical="center"/>
    </xf>
    <xf numFmtId="0" fontId="9" fillId="2" borderId="33" xfId="0" applyFont="1" applyFill="1" applyBorder="1" applyAlignment="1" applyProtection="1">
      <alignment horizontal="center" vertical="center" wrapText="1"/>
    </xf>
    <xf numFmtId="164" fontId="9" fillId="2" borderId="35" xfId="0" applyNumberFormat="1" applyFont="1" applyFill="1" applyBorder="1" applyAlignment="1" applyProtection="1">
      <alignment horizontal="center" vertical="center" wrapText="1"/>
    </xf>
    <xf numFmtId="0" fontId="26" fillId="0" borderId="24" xfId="0" applyFont="1" applyBorder="1" applyAlignment="1" applyProtection="1">
      <alignment horizontal="left" vertical="center"/>
    </xf>
    <xf numFmtId="0" fontId="17" fillId="0" borderId="0" xfId="0" applyFont="1" applyBorder="1" applyAlignment="1" applyProtection="1">
      <alignment horizontal="left" vertical="center"/>
    </xf>
    <xf numFmtId="0" fontId="31" fillId="0" borderId="0" xfId="0" applyFont="1" applyBorder="1" applyAlignment="1" applyProtection="1"/>
    <xf numFmtId="0" fontId="31" fillId="0" borderId="0" xfId="0" applyFont="1" applyAlignment="1" applyProtection="1"/>
    <xf numFmtId="49" fontId="17" fillId="0" borderId="0" xfId="0" applyNumberFormat="1" applyFont="1" applyFill="1" applyBorder="1" applyAlignment="1" applyProtection="1">
      <alignment horizontal="left" vertical="center"/>
    </xf>
    <xf numFmtId="0" fontId="7" fillId="0" borderId="0" xfId="0" applyFont="1" applyBorder="1" applyProtection="1"/>
    <xf numFmtId="0" fontId="39" fillId="0" borderId="0" xfId="0" applyFont="1" applyFill="1" applyBorder="1" applyProtection="1"/>
    <xf numFmtId="0" fontId="50" fillId="0" borderId="0" xfId="0" applyFont="1" applyFill="1" applyBorder="1" applyProtection="1"/>
    <xf numFmtId="0" fontId="3" fillId="0" borderId="0" xfId="0" applyFont="1" applyBorder="1" applyAlignment="1" applyProtection="1">
      <alignment vertical="top"/>
    </xf>
    <xf numFmtId="0" fontId="3" fillId="0" borderId="0" xfId="0" applyFont="1" applyBorder="1" applyAlignment="1" applyProtection="1">
      <alignment horizontal="left"/>
    </xf>
    <xf numFmtId="0" fontId="8" fillId="0" borderId="0" xfId="0" applyFont="1" applyFill="1" applyBorder="1" applyAlignment="1" applyProtection="1">
      <alignment horizontal="left"/>
    </xf>
    <xf numFmtId="0" fontId="9" fillId="0" borderId="0" xfId="0" quotePrefix="1" applyFont="1" applyFill="1" applyBorder="1" applyAlignment="1" applyProtection="1">
      <alignment horizontal="left" vertical="top"/>
    </xf>
    <xf numFmtId="0" fontId="4" fillId="0" borderId="19" xfId="0" applyFont="1" applyBorder="1" applyAlignment="1" applyProtection="1">
      <alignment horizontal="left"/>
    </xf>
    <xf numFmtId="0" fontId="4" fillId="0" borderId="18" xfId="0" applyFont="1" applyBorder="1" applyAlignment="1" applyProtection="1">
      <alignment horizontal="left"/>
    </xf>
    <xf numFmtId="0" fontId="4" fillId="0" borderId="20" xfId="0" applyFont="1" applyBorder="1" applyAlignment="1" applyProtection="1">
      <alignment horizontal="left"/>
    </xf>
    <xf numFmtId="2" fontId="3" fillId="0" borderId="0" xfId="0" applyNumberFormat="1" applyFont="1" applyBorder="1" applyAlignment="1" applyProtection="1">
      <alignment horizontal="center" vertical="center"/>
      <protection locked="0"/>
    </xf>
    <xf numFmtId="0" fontId="14" fillId="0" borderId="0" xfId="0" applyFont="1" applyAlignment="1">
      <alignment wrapText="1"/>
    </xf>
    <xf numFmtId="0" fontId="9" fillId="2" borderId="34" xfId="0" applyFont="1" applyFill="1" applyBorder="1" applyAlignment="1" applyProtection="1">
      <alignment horizontal="center" vertical="center" wrapText="1"/>
    </xf>
    <xf numFmtId="4" fontId="7" fillId="0" borderId="19" xfId="0" applyNumberFormat="1" applyFont="1" applyFill="1" applyBorder="1" applyAlignment="1" applyProtection="1">
      <alignment horizontal="center" vertical="center" wrapText="1"/>
    </xf>
    <xf numFmtId="4" fontId="7" fillId="0" borderId="47" xfId="0" applyNumberFormat="1" applyFont="1" applyFill="1" applyBorder="1" applyAlignment="1" applyProtection="1">
      <alignment horizontal="center" vertical="center" wrapText="1"/>
    </xf>
    <xf numFmtId="0" fontId="35" fillId="0" borderId="0" xfId="0" applyFont="1" applyAlignment="1" applyProtection="1">
      <alignment horizontal="left"/>
    </xf>
    <xf numFmtId="0" fontId="38" fillId="2" borderId="33" xfId="0" applyFont="1" applyFill="1" applyBorder="1" applyAlignment="1" applyProtection="1">
      <alignment horizontal="center" vertical="center"/>
    </xf>
    <xf numFmtId="4" fontId="0" fillId="0" borderId="0" xfId="0" applyNumberFormat="1" applyProtection="1"/>
    <xf numFmtId="0" fontId="3" fillId="0" borderId="0" xfId="0" applyFont="1" applyAlignment="1">
      <alignment vertical="center"/>
    </xf>
    <xf numFmtId="0" fontId="10" fillId="0" borderId="0" xfId="0" applyFont="1" applyAlignment="1">
      <alignment vertical="center"/>
    </xf>
    <xf numFmtId="0" fontId="10" fillId="0" borderId="0" xfId="0" applyFont="1"/>
    <xf numFmtId="167" fontId="3" fillId="3" borderId="0" xfId="0" applyNumberFormat="1" applyFont="1" applyFill="1" applyAlignment="1">
      <alignment horizontal="center" vertical="center"/>
    </xf>
    <xf numFmtId="0" fontId="3" fillId="0" borderId="3" xfId="0" applyFont="1" applyBorder="1" applyAlignment="1">
      <alignment vertical="center"/>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2" fontId="3" fillId="0" borderId="49" xfId="0" applyNumberFormat="1" applyFont="1" applyBorder="1" applyAlignment="1" applyProtection="1">
      <alignment horizontal="center" vertical="center"/>
      <protection locked="0"/>
    </xf>
    <xf numFmtId="0" fontId="4" fillId="0" borderId="0" xfId="0" applyFont="1"/>
    <xf numFmtId="164" fontId="4" fillId="0" borderId="0" xfId="0" applyNumberFormat="1" applyFont="1"/>
    <xf numFmtId="0" fontId="3" fillId="0" borderId="24" xfId="0" applyFont="1" applyBorder="1" applyAlignment="1">
      <alignment horizontal="left" vertical="top"/>
    </xf>
    <xf numFmtId="0" fontId="3" fillId="0" borderId="0" xfId="0" applyFont="1"/>
    <xf numFmtId="0" fontId="7" fillId="0" borderId="0" xfId="0" applyFont="1"/>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164" fontId="4" fillId="2" borderId="35" xfId="0" applyNumberFormat="1" applyFont="1" applyFill="1" applyBorder="1" applyAlignment="1">
      <alignment horizontal="center" vertical="center" wrapText="1"/>
    </xf>
    <xf numFmtId="0" fontId="37" fillId="0" borderId="3" xfId="0" applyFont="1" applyBorder="1" applyAlignment="1">
      <alignment vertical="center"/>
    </xf>
    <xf numFmtId="0" fontId="37" fillId="0" borderId="0" xfId="0" applyFont="1" applyAlignment="1">
      <alignment vertical="center"/>
    </xf>
    <xf numFmtId="0" fontId="7" fillId="0" borderId="3" xfId="0" applyFont="1" applyBorder="1" applyAlignment="1">
      <alignment vertical="center"/>
    </xf>
    <xf numFmtId="1" fontId="7" fillId="0" borderId="50"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2" fontId="7" fillId="0" borderId="37" xfId="0" applyNumberFormat="1" applyFont="1" applyBorder="1" applyAlignment="1">
      <alignment vertical="center"/>
    </xf>
    <xf numFmtId="164" fontId="7" fillId="0" borderId="37" xfId="0" applyNumberFormat="1" applyFont="1" applyBorder="1" applyAlignment="1">
      <alignment horizontal="center" vertical="center" wrapText="1"/>
    </xf>
    <xf numFmtId="0" fontId="7" fillId="0" borderId="50" xfId="0" applyFont="1" applyBorder="1" applyAlignment="1" applyProtection="1">
      <alignment horizontal="center" vertical="center" wrapText="1"/>
      <protection locked="0"/>
    </xf>
    <xf numFmtId="164" fontId="7" fillId="0" borderId="1" xfId="0" applyNumberFormat="1" applyFont="1" applyBorder="1" applyAlignment="1">
      <alignment horizontal="center" vertical="center" wrapText="1"/>
    </xf>
    <xf numFmtId="0" fontId="38" fillId="0" borderId="24" xfId="0" applyFont="1" applyBorder="1" applyAlignment="1">
      <alignment vertical="center"/>
    </xf>
    <xf numFmtId="0" fontId="38" fillId="0" borderId="0" xfId="0" applyFont="1" applyAlignment="1">
      <alignment vertical="center"/>
    </xf>
    <xf numFmtId="0" fontId="38" fillId="0" borderId="0" xfId="0" applyFont="1" applyAlignment="1">
      <alignment vertical="center" wrapText="1"/>
    </xf>
    <xf numFmtId="2" fontId="10" fillId="0" borderId="0" xfId="0" applyNumberFormat="1" applyFont="1" applyAlignment="1">
      <alignment vertical="center" wrapText="1"/>
    </xf>
    <xf numFmtId="164" fontId="9" fillId="2" borderId="37" xfId="0" applyNumberFormat="1" applyFont="1" applyFill="1" applyBorder="1" applyAlignment="1">
      <alignment horizontal="center" vertical="center" wrapText="1"/>
    </xf>
    <xf numFmtId="0" fontId="32" fillId="0" borderId="3" xfId="0" applyFont="1" applyBorder="1" applyAlignment="1">
      <alignment vertical="center"/>
    </xf>
    <xf numFmtId="0" fontId="32" fillId="0" borderId="0" xfId="0" applyFont="1" applyAlignment="1">
      <alignment vertical="center"/>
    </xf>
    <xf numFmtId="0" fontId="10" fillId="0" borderId="0" xfId="0" applyFont="1" applyAlignment="1">
      <alignment vertical="center" wrapText="1"/>
    </xf>
    <xf numFmtId="0" fontId="41" fillId="0" borderId="0" xfId="0" applyFont="1" applyAlignment="1">
      <alignment vertical="center"/>
    </xf>
    <xf numFmtId="0" fontId="51" fillId="0" borderId="0" xfId="0" applyFont="1" applyAlignment="1">
      <alignment vertical="center"/>
    </xf>
    <xf numFmtId="0" fontId="41" fillId="0" borderId="3" xfId="0" applyFont="1" applyBorder="1" applyAlignment="1">
      <alignment vertical="center"/>
    </xf>
    <xf numFmtId="0" fontId="41" fillId="0" borderId="0" xfId="0" applyFont="1" applyAlignment="1">
      <alignment horizontal="center" vertical="center"/>
    </xf>
    <xf numFmtId="0" fontId="41" fillId="0" borderId="24" xfId="0" applyFont="1" applyBorder="1" applyAlignment="1">
      <alignment horizontal="left" vertical="top" wrapText="1"/>
    </xf>
    <xf numFmtId="0" fontId="41" fillId="0" borderId="0" xfId="0" applyFont="1" applyAlignment="1">
      <alignment horizontal="left" vertical="top" wrapText="1"/>
    </xf>
    <xf numFmtId="0" fontId="52" fillId="0" borderId="24" xfId="0" applyFont="1" applyBorder="1" applyAlignment="1">
      <alignment vertical="center"/>
    </xf>
    <xf numFmtId="166" fontId="41" fillId="0" borderId="0" xfId="0" applyNumberFormat="1" applyFont="1" applyAlignment="1">
      <alignment horizontal="center" vertical="center"/>
    </xf>
    <xf numFmtId="0" fontId="41" fillId="0" borderId="0" xfId="0" applyFont="1"/>
    <xf numFmtId="2" fontId="45" fillId="0" borderId="0" xfId="0" applyNumberFormat="1" applyFont="1" applyAlignment="1">
      <alignment horizontal="center" vertical="center"/>
    </xf>
    <xf numFmtId="0" fontId="53" fillId="0" borderId="0" xfId="0" applyFont="1" applyAlignment="1">
      <alignment vertical="center"/>
    </xf>
    <xf numFmtId="0" fontId="41" fillId="0" borderId="24" xfId="0" applyFont="1" applyBorder="1" applyAlignment="1">
      <alignment vertical="center" wrapText="1"/>
    </xf>
    <xf numFmtId="0" fontId="41" fillId="0" borderId="0" xfId="0" applyFont="1" applyAlignment="1">
      <alignment vertical="center" wrapText="1"/>
    </xf>
    <xf numFmtId="2" fontId="41" fillId="0" borderId="0" xfId="0" applyNumberFormat="1" applyFont="1" applyAlignment="1">
      <alignment vertical="center" wrapText="1"/>
    </xf>
    <xf numFmtId="164" fontId="54" fillId="0" borderId="0" xfId="0" applyNumberFormat="1" applyFont="1" applyAlignment="1">
      <alignment horizontal="center" vertical="center" wrapText="1"/>
    </xf>
    <xf numFmtId="0" fontId="40" fillId="0" borderId="5" xfId="0" applyFont="1" applyBorder="1"/>
    <xf numFmtId="0" fontId="40" fillId="0" borderId="6" xfId="0" applyFont="1" applyBorder="1"/>
    <xf numFmtId="164" fontId="40" fillId="0" borderId="6" xfId="0" applyNumberFormat="1" applyFont="1" applyBorder="1"/>
    <xf numFmtId="0" fontId="40" fillId="0" borderId="7" xfId="0" applyFont="1" applyBorder="1"/>
    <xf numFmtId="0" fontId="3" fillId="0" borderId="3" xfId="0" applyFont="1" applyBorder="1" applyAlignment="1" applyProtection="1"/>
    <xf numFmtId="0" fontId="36" fillId="0" borderId="24" xfId="0" applyFont="1" applyBorder="1" applyAlignment="1">
      <alignment horizontal="left" vertical="center" wrapText="1"/>
    </xf>
    <xf numFmtId="0" fontId="41"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xf>
    <xf numFmtId="164" fontId="3" fillId="0" borderId="0" xfId="0" applyNumberFormat="1" applyFont="1"/>
    <xf numFmtId="165" fontId="36" fillId="0" borderId="0" xfId="0" applyNumberFormat="1" applyFont="1" applyAlignment="1">
      <alignment horizontal="center" vertical="center"/>
    </xf>
    <xf numFmtId="2" fontId="36" fillId="0" borderId="0" xfId="0" applyNumberFormat="1" applyFont="1" applyAlignment="1">
      <alignment vertical="center"/>
    </xf>
    <xf numFmtId="0" fontId="4" fillId="0" borderId="0" xfId="0" applyFont="1" applyAlignment="1">
      <alignment horizontal="left" vertical="center" wrapText="1"/>
    </xf>
    <xf numFmtId="2" fontId="3" fillId="0" borderId="0" xfId="0" applyNumberFormat="1" applyFont="1" applyAlignment="1">
      <alignment vertical="center"/>
    </xf>
    <xf numFmtId="165" fontId="3" fillId="0" borderId="0" xfId="0" applyNumberFormat="1" applyFont="1" applyAlignment="1">
      <alignment horizontal="center" vertical="center"/>
    </xf>
    <xf numFmtId="0" fontId="3" fillId="0" borderId="24" xfId="0" applyFont="1" applyBorder="1" applyAlignment="1">
      <alignment horizontal="left" vertical="center"/>
    </xf>
    <xf numFmtId="49" fontId="3" fillId="0" borderId="0" xfId="0" applyNumberFormat="1" applyFont="1" applyAlignment="1">
      <alignment horizontal="left" vertical="center"/>
    </xf>
    <xf numFmtId="0" fontId="0" fillId="0" borderId="28" xfId="0" applyBorder="1"/>
    <xf numFmtId="4" fontId="14" fillId="0" borderId="0" xfId="0" applyNumberFormat="1" applyFont="1" applyProtection="1"/>
    <xf numFmtId="0" fontId="14" fillId="0" borderId="3" xfId="0" applyFont="1" applyBorder="1" applyAlignment="1">
      <alignment vertical="center"/>
    </xf>
    <xf numFmtId="0" fontId="38" fillId="0" borderId="0" xfId="0" applyFont="1" applyBorder="1" applyAlignment="1">
      <alignment vertical="center"/>
    </xf>
    <xf numFmtId="0" fontId="40" fillId="0" borderId="0" xfId="0" applyFont="1" applyFill="1" applyBorder="1"/>
    <xf numFmtId="0" fontId="59" fillId="0" borderId="0" xfId="0" applyFont="1" applyBorder="1" applyAlignment="1" applyProtection="1">
      <alignment horizontal="right"/>
    </xf>
    <xf numFmtId="0" fontId="55" fillId="0" borderId="24" xfId="0" applyFont="1" applyBorder="1" applyAlignment="1" applyProtection="1">
      <alignment horizontal="center" vertical="center"/>
    </xf>
    <xf numFmtId="0" fontId="56" fillId="0" borderId="0" xfId="0" applyFont="1" applyAlignment="1" applyProtection="1">
      <alignment horizontal="center"/>
    </xf>
    <xf numFmtId="0" fontId="45" fillId="0" borderId="6" xfId="0" applyFont="1" applyBorder="1" applyAlignment="1">
      <alignment horizontal="center" vertical="center" wrapText="1"/>
    </xf>
    <xf numFmtId="165" fontId="3" fillId="0" borderId="19" xfId="0" applyNumberFormat="1" applyFont="1" applyBorder="1" applyAlignment="1" applyProtection="1">
      <alignment horizontal="center" vertical="center"/>
      <protection locked="0"/>
    </xf>
    <xf numFmtId="165" fontId="3" fillId="0" borderId="20" xfId="0" applyNumberFormat="1" applyFont="1" applyBorder="1" applyAlignment="1" applyProtection="1">
      <alignment horizontal="center" vertical="center"/>
      <protection locked="0"/>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2" fontId="3" fillId="0" borderId="31" xfId="0" applyNumberFormat="1" applyFont="1" applyBorder="1" applyAlignment="1" applyProtection="1">
      <alignment horizontal="center" vertical="center"/>
      <protection locked="0"/>
    </xf>
    <xf numFmtId="2" fontId="3" fillId="0" borderId="32" xfId="0" applyNumberFormat="1"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1" fontId="7" fillId="0" borderId="19" xfId="0" applyNumberFormat="1" applyFont="1" applyBorder="1" applyAlignment="1" applyProtection="1">
      <alignment horizontal="center" vertical="center" wrapText="1"/>
      <protection locked="0"/>
    </xf>
    <xf numFmtId="1" fontId="7" fillId="0" borderId="20" xfId="0" applyNumberFormat="1" applyFont="1" applyBorder="1" applyAlignment="1" applyProtection="1">
      <alignment horizontal="center" vertical="center" wrapText="1"/>
      <protection locked="0"/>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4" fillId="2" borderId="2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33" fillId="0" borderId="24" xfId="0" applyFont="1" applyBorder="1" applyAlignment="1" applyProtection="1">
      <alignment horizontal="center" vertical="center"/>
    </xf>
    <xf numFmtId="0" fontId="35" fillId="0" borderId="0" xfId="0" applyFont="1" applyAlignment="1" applyProtection="1">
      <alignment horizontal="center"/>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3" fillId="0" borderId="19" xfId="0" applyNumberFormat="1" applyFont="1" applyFill="1" applyBorder="1" applyAlignment="1" applyProtection="1">
      <alignment horizontal="center" vertical="top" wrapText="1"/>
      <protection locked="0"/>
    </xf>
    <xf numFmtId="49" fontId="3" fillId="0" borderId="18" xfId="0" applyNumberFormat="1" applyFont="1" applyFill="1" applyBorder="1" applyAlignment="1" applyProtection="1">
      <alignment horizontal="center" vertical="top" wrapText="1"/>
      <protection locked="0"/>
    </xf>
    <xf numFmtId="49" fontId="3" fillId="0" borderId="20" xfId="0" applyNumberFormat="1" applyFont="1" applyFill="1" applyBorder="1" applyAlignment="1" applyProtection="1">
      <alignment horizontal="center" vertical="top" wrapText="1"/>
      <protection locked="0"/>
    </xf>
    <xf numFmtId="4" fontId="7" fillId="0" borderId="19" xfId="0" applyNumberFormat="1" applyFont="1" applyFill="1" applyBorder="1" applyAlignment="1" applyProtection="1">
      <alignment horizontal="center" vertical="center" wrapText="1"/>
    </xf>
    <xf numFmtId="4" fontId="7" fillId="0" borderId="20" xfId="0" applyNumberFormat="1" applyFont="1" applyFill="1" applyBorder="1" applyAlignment="1" applyProtection="1">
      <alignment horizontal="center" vertical="center" wrapText="1"/>
    </xf>
    <xf numFmtId="49" fontId="41" fillId="0" borderId="25" xfId="0" applyNumberFormat="1" applyFont="1" applyBorder="1" applyAlignment="1" applyProtection="1">
      <alignment horizontal="left" vertical="top" wrapText="1"/>
    </xf>
    <xf numFmtId="49" fontId="41" fillId="0" borderId="0" xfId="0" applyNumberFormat="1" applyFont="1" applyBorder="1" applyAlignment="1" applyProtection="1">
      <alignment horizontal="left" vertical="top" wrapText="1"/>
    </xf>
    <xf numFmtId="0" fontId="26" fillId="0" borderId="0" xfId="0" applyFont="1" applyBorder="1" applyAlignment="1" applyProtection="1">
      <alignment horizontal="center" vertical="center" wrapText="1"/>
    </xf>
    <xf numFmtId="49" fontId="41" fillId="0" borderId="19" xfId="0" applyNumberFormat="1" applyFont="1" applyFill="1" applyBorder="1" applyAlignment="1" applyProtection="1">
      <alignment horizontal="center" vertical="top" wrapText="1"/>
      <protection locked="0"/>
    </xf>
    <xf numFmtId="49" fontId="41" fillId="0" borderId="18" xfId="0" applyNumberFormat="1" applyFont="1" applyFill="1" applyBorder="1" applyAlignment="1" applyProtection="1">
      <alignment horizontal="center" vertical="top" wrapText="1"/>
      <protection locked="0"/>
    </xf>
    <xf numFmtId="49" fontId="41" fillId="0" borderId="20" xfId="0" applyNumberFormat="1" applyFont="1" applyFill="1" applyBorder="1" applyAlignment="1" applyProtection="1">
      <alignment horizontal="center" vertical="top" wrapText="1"/>
      <protection locked="0"/>
    </xf>
    <xf numFmtId="49" fontId="3" fillId="0" borderId="3" xfId="0" applyNumberFormat="1" applyFont="1" applyBorder="1" applyAlignment="1" applyProtection="1">
      <alignment horizontal="left" vertical="top" wrapText="1"/>
    </xf>
    <xf numFmtId="49" fontId="4" fillId="0" borderId="25"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4" xfId="0" applyNumberFormat="1" applyFont="1" applyBorder="1" applyAlignment="1" applyProtection="1">
      <alignment horizontal="left" vertical="top" wrapText="1"/>
    </xf>
    <xf numFmtId="49" fontId="41" fillId="0" borderId="3" xfId="0" applyNumberFormat="1" applyFont="1" applyBorder="1" applyAlignment="1" applyProtection="1">
      <alignment horizontal="left" vertical="top" wrapText="1"/>
    </xf>
    <xf numFmtId="0" fontId="12" fillId="0" borderId="6" xfId="0" applyFont="1" applyBorder="1" applyAlignment="1" applyProtection="1">
      <alignment horizontal="center" vertical="center" wrapText="1"/>
    </xf>
    <xf numFmtId="0" fontId="18" fillId="0" borderId="24" xfId="0" applyFont="1" applyBorder="1" applyAlignment="1" applyProtection="1">
      <alignment horizontal="left" wrapText="1"/>
    </xf>
    <xf numFmtId="0" fontId="18" fillId="0" borderId="0" xfId="0" applyFont="1" applyBorder="1" applyAlignment="1" applyProtection="1">
      <alignment horizontal="left" wrapText="1"/>
    </xf>
    <xf numFmtId="0" fontId="18" fillId="0" borderId="3" xfId="0" applyFont="1" applyBorder="1" applyAlignment="1" applyProtection="1">
      <alignment horizontal="left" wrapText="1"/>
    </xf>
    <xf numFmtId="0" fontId="50" fillId="0" borderId="45" xfId="0" applyFont="1" applyBorder="1" applyAlignment="1" applyProtection="1">
      <alignment horizontal="center" vertical="center" wrapText="1"/>
    </xf>
    <xf numFmtId="0" fontId="50" fillId="0" borderId="46" xfId="0" applyFont="1" applyBorder="1" applyAlignment="1" applyProtection="1">
      <alignment horizontal="center" vertical="center" wrapText="1"/>
    </xf>
    <xf numFmtId="2" fontId="3" fillId="0" borderId="31" xfId="0" applyNumberFormat="1"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protection locked="0"/>
    </xf>
    <xf numFmtId="0" fontId="3" fillId="0" borderId="2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14" fontId="3" fillId="0" borderId="12"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13" xfId="0" applyNumberFormat="1" applyFont="1" applyBorder="1" applyAlignment="1" applyProtection="1">
      <alignment horizontal="center" vertical="center"/>
      <protection locked="0"/>
    </xf>
    <xf numFmtId="14" fontId="3" fillId="0" borderId="19" xfId="0" applyNumberFormat="1" applyFont="1" applyBorder="1" applyAlignment="1" applyProtection="1">
      <alignment horizontal="center" vertical="center"/>
      <protection locked="0"/>
    </xf>
    <xf numFmtId="14" fontId="3" fillId="0" borderId="18" xfId="0" applyNumberFormat="1" applyFont="1" applyBorder="1" applyAlignment="1" applyProtection="1">
      <alignment horizontal="center" vertical="center"/>
      <protection locked="0"/>
    </xf>
    <xf numFmtId="14" fontId="3" fillId="0" borderId="20"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18" xfId="0" applyNumberFormat="1" applyFont="1" applyFill="1" applyBorder="1" applyAlignment="1" applyProtection="1">
      <alignment horizontal="center" vertical="center"/>
      <protection locked="0"/>
    </xf>
    <xf numFmtId="0" fontId="3" fillId="0" borderId="20" xfId="0" applyNumberFormat="1" applyFont="1" applyFill="1" applyBorder="1" applyAlignment="1" applyProtection="1">
      <alignment horizontal="center" vertical="center"/>
      <protection locked="0"/>
    </xf>
    <xf numFmtId="165" fontId="3" fillId="2" borderId="18" xfId="0" applyNumberFormat="1" applyFont="1" applyFill="1" applyBorder="1" applyAlignment="1" applyProtection="1">
      <alignment horizontal="center" vertical="center" wrapText="1"/>
      <protection locked="0"/>
    </xf>
    <xf numFmtId="49" fontId="7" fillId="0" borderId="19" xfId="0" quotePrefix="1" applyNumberFormat="1" applyFont="1" applyBorder="1" applyAlignment="1" applyProtection="1">
      <alignment horizontal="center"/>
      <protection locked="0"/>
    </xf>
    <xf numFmtId="49" fontId="7" fillId="0" borderId="18" xfId="0" applyNumberFormat="1" applyFont="1" applyBorder="1" applyAlignment="1" applyProtection="1">
      <alignment horizontal="center"/>
      <protection locked="0"/>
    </xf>
    <xf numFmtId="49" fontId="7" fillId="0" borderId="20" xfId="0" applyNumberFormat="1" applyFont="1" applyBorder="1" applyAlignment="1" applyProtection="1">
      <alignment horizontal="center"/>
      <protection locked="0"/>
    </xf>
    <xf numFmtId="0" fontId="7" fillId="2" borderId="19" xfId="0" applyNumberFormat="1"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7" fillId="0" borderId="19"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20" xfId="0" applyFont="1" applyBorder="1" applyAlignment="1" applyProtection="1">
      <alignment horizontal="center"/>
      <protection locked="0"/>
    </xf>
    <xf numFmtId="165" fontId="4" fillId="0" borderId="29" xfId="0" applyNumberFormat="1" applyFont="1" applyFill="1" applyBorder="1" applyAlignment="1" applyProtection="1">
      <alignment horizontal="center" vertical="center" wrapText="1"/>
      <protection locked="0"/>
    </xf>
    <xf numFmtId="165" fontId="4" fillId="0" borderId="30" xfId="0" applyNumberFormat="1" applyFont="1" applyFill="1" applyBorder="1" applyAlignment="1" applyProtection="1">
      <alignment horizontal="center" vertical="center" wrapText="1"/>
      <protection locked="0"/>
    </xf>
    <xf numFmtId="14" fontId="3" fillId="0" borderId="19" xfId="0" applyNumberFormat="1" applyFont="1" applyBorder="1" applyAlignment="1" applyProtection="1">
      <alignment horizontal="center"/>
      <protection locked="0"/>
    </xf>
    <xf numFmtId="14" fontId="3" fillId="0" borderId="20" xfId="0" applyNumberFormat="1" applyFont="1" applyBorder="1" applyAlignment="1" applyProtection="1">
      <alignment horizontal="center"/>
      <protection locked="0"/>
    </xf>
    <xf numFmtId="49" fontId="7" fillId="2" borderId="19" xfId="0" applyNumberFormat="1" applyFont="1" applyFill="1" applyBorder="1" applyAlignment="1" applyProtection="1">
      <alignment horizontal="center"/>
      <protection locked="0"/>
    </xf>
    <xf numFmtId="49" fontId="29" fillId="0" borderId="18" xfId="0" applyNumberFormat="1" applyFont="1" applyBorder="1" applyAlignment="1">
      <alignment horizontal="center"/>
    </xf>
    <xf numFmtId="49" fontId="29" fillId="0" borderId="20" xfId="0" applyNumberFormat="1" applyFont="1" applyBorder="1" applyAlignment="1">
      <alignment horizontal="center"/>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4"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9" xfId="0" applyNumberFormat="1" applyFont="1" applyBorder="1" applyAlignment="1" applyProtection="1">
      <alignment horizontal="center"/>
      <protection locked="0"/>
    </xf>
    <xf numFmtId="0" fontId="3" fillId="0" borderId="20" xfId="0" applyNumberFormat="1" applyFont="1" applyBorder="1" applyAlignment="1" applyProtection="1">
      <alignment horizontal="center"/>
      <protection locked="0"/>
    </xf>
    <xf numFmtId="0" fontId="7" fillId="0" borderId="0" xfId="0" applyFont="1" applyBorder="1" applyAlignment="1" applyProtection="1">
      <alignment horizontal="center"/>
    </xf>
    <xf numFmtId="0" fontId="26" fillId="0" borderId="24"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45" fillId="0" borderId="0" xfId="0" applyFont="1" applyBorder="1" applyAlignment="1" applyProtection="1">
      <alignment horizontal="center" wrapText="1"/>
    </xf>
    <xf numFmtId="0" fontId="38" fillId="2" borderId="26" xfId="0" applyFont="1" applyFill="1" applyBorder="1" applyAlignment="1" applyProtection="1">
      <alignment horizontal="center" vertical="center"/>
    </xf>
    <xf numFmtId="0" fontId="38" fillId="2" borderId="33" xfId="0" applyFont="1" applyFill="1" applyBorder="1" applyAlignment="1" applyProtection="1">
      <alignment horizontal="center" vertical="center"/>
    </xf>
    <xf numFmtId="0" fontId="3" fillId="0" borderId="2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4"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9" fillId="2" borderId="34" xfId="0"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49" fontId="41" fillId="0" borderId="14" xfId="0" applyNumberFormat="1" applyFont="1" applyBorder="1" applyAlignment="1" applyProtection="1">
      <alignment horizontal="left" vertical="top" wrapText="1"/>
    </xf>
    <xf numFmtId="4" fontId="7" fillId="0" borderId="47" xfId="0" applyNumberFormat="1" applyFont="1" applyFill="1" applyBorder="1" applyAlignment="1" applyProtection="1">
      <alignment horizontal="center" vertical="center" wrapText="1"/>
    </xf>
    <xf numFmtId="4" fontId="7" fillId="0" borderId="48" xfId="0" applyNumberFormat="1"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xf>
    <xf numFmtId="49" fontId="3" fillId="0" borderId="25"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0" fontId="9" fillId="0" borderId="6" xfId="0" applyFont="1" applyFill="1" applyBorder="1" applyAlignment="1" applyProtection="1">
      <alignment horizontal="left" vertical="top"/>
    </xf>
    <xf numFmtId="0" fontId="3" fillId="0" borderId="19"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4" fillId="0" borderId="19" xfId="0" applyFont="1" applyBorder="1" applyAlignment="1" applyProtection="1">
      <alignment horizontal="left"/>
    </xf>
    <xf numFmtId="0" fontId="4" fillId="0" borderId="18" xfId="0" applyFont="1" applyBorder="1" applyAlignment="1" applyProtection="1">
      <alignment horizontal="left"/>
    </xf>
    <xf numFmtId="0" fontId="4" fillId="0" borderId="20" xfId="0" applyFont="1" applyBorder="1" applyAlignment="1" applyProtection="1">
      <alignment horizontal="left"/>
    </xf>
    <xf numFmtId="0" fontId="8" fillId="0" borderId="0" xfId="0" applyFont="1" applyFill="1" applyBorder="1" applyAlignment="1" applyProtection="1">
      <alignment horizontal="left"/>
    </xf>
    <xf numFmtId="49" fontId="3" fillId="0" borderId="0" xfId="0" applyNumberFormat="1" applyFont="1" applyBorder="1" applyAlignment="1" applyProtection="1">
      <alignment horizontal="center" vertical="center" wrapText="1"/>
    </xf>
    <xf numFmtId="0" fontId="14" fillId="0" borderId="0" xfId="0" applyFont="1" applyAlignment="1" applyProtection="1">
      <alignment horizontal="center" vertical="center"/>
    </xf>
    <xf numFmtId="0" fontId="14" fillId="0" borderId="14" xfId="0" applyFont="1" applyBorder="1" applyAlignment="1" applyProtection="1">
      <alignment horizontal="center" vertical="center"/>
    </xf>
    <xf numFmtId="49" fontId="17" fillId="0" borderId="25" xfId="0" applyNumberFormat="1" applyFont="1" applyBorder="1" applyAlignment="1" applyProtection="1">
      <alignment horizontal="left" vertical="top" wrapText="1"/>
    </xf>
    <xf numFmtId="49" fontId="17" fillId="0" borderId="0" xfId="0" applyNumberFormat="1" applyFont="1" applyBorder="1" applyAlignment="1" applyProtection="1">
      <alignment horizontal="left" vertical="top" wrapText="1"/>
    </xf>
    <xf numFmtId="49" fontId="17" fillId="0" borderId="14" xfId="0" applyNumberFormat="1"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31" fillId="0" borderId="0" xfId="0" applyFont="1" applyBorder="1" applyAlignment="1" applyProtection="1">
      <alignment horizontal="left" vertical="top" wrapText="1"/>
    </xf>
    <xf numFmtId="0" fontId="31" fillId="0" borderId="14" xfId="0" applyFont="1" applyBorder="1" applyAlignment="1" applyProtection="1">
      <alignment horizontal="left"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121920</xdr:colOff>
          <xdr:row>1</xdr:row>
          <xdr:rowOff>22860</xdr:rowOff>
        </xdr:from>
        <xdr:to>
          <xdr:col>24</xdr:col>
          <xdr:colOff>137160</xdr:colOff>
          <xdr:row>4</xdr:row>
          <xdr:rowOff>45720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339966"/>
                  </a:solidFill>
                  <a:latin typeface="Arial"/>
                  <a:cs typeface="Arial"/>
                </a:rPr>
                <a:t>Startseite Antrag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121920</xdr:colOff>
          <xdr:row>4</xdr:row>
          <xdr:rowOff>121920</xdr:rowOff>
        </xdr:from>
        <xdr:to>
          <xdr:col>24</xdr:col>
          <xdr:colOff>144780</xdr:colOff>
          <xdr:row>9</xdr:row>
          <xdr:rowOff>0</xdr:rowOff>
        </xdr:to>
        <xdr:sp macro="" textlink="">
          <xdr:nvSpPr>
            <xdr:cNvPr id="30722" name="Button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3366FF"/>
                  </a:solidFill>
                  <a:latin typeface="Arial"/>
                  <a:cs typeface="Arial"/>
                </a:rPr>
                <a:t>Anlage zum Auszahlungsantrag / Verwendungsnachweis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21</xdr:row>
          <xdr:rowOff>0</xdr:rowOff>
        </xdr:from>
        <xdr:to>
          <xdr:col>24</xdr:col>
          <xdr:colOff>121920</xdr:colOff>
          <xdr:row>25</xdr:row>
          <xdr:rowOff>60960</xdr:rowOff>
        </xdr:to>
        <xdr:sp macro="" textlink="">
          <xdr:nvSpPr>
            <xdr:cNvPr id="30723" name="Button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FF0000"/>
                  </a:solidFill>
                  <a:latin typeface="Arial"/>
                  <a:cs typeface="Arial"/>
                </a:rPr>
                <a:t>komplette Seite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121920</xdr:colOff>
          <xdr:row>12</xdr:row>
          <xdr:rowOff>0</xdr:rowOff>
        </xdr:from>
        <xdr:to>
          <xdr:col>24</xdr:col>
          <xdr:colOff>137160</xdr:colOff>
          <xdr:row>20</xdr:row>
          <xdr:rowOff>22860</xdr:rowOff>
        </xdr:to>
        <xdr:sp macro="" textlink="">
          <xdr:nvSpPr>
            <xdr:cNvPr id="30724" name="Button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000000"/>
                  </a:solidFill>
                  <a:latin typeface="Arial"/>
                  <a:cs typeface="Arial"/>
                </a:rPr>
                <a:t>Seite drucken</a:t>
              </a:r>
            </a:p>
          </xdr:txBody>
        </xdr:sp>
        <xdr:clientData fPrint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O397"/>
  <sheetViews>
    <sheetView showGridLines="0" tabSelected="1" view="pageBreakPreview" zoomScaleNormal="100" zoomScaleSheetLayoutView="100" workbookViewId="0">
      <selection activeCell="B2" sqref="B2"/>
    </sheetView>
  </sheetViews>
  <sheetFormatPr baseColWidth="10" defaultColWidth="11.44140625" defaultRowHeight="13.2" x14ac:dyDescent="0.25"/>
  <cols>
    <col min="1" max="1" width="1.33203125" style="12" customWidth="1"/>
    <col min="2" max="2" width="3.21875" style="4" customWidth="1"/>
    <col min="3" max="3" width="16" style="4" customWidth="1"/>
    <col min="4" max="4" width="7.88671875" style="4" customWidth="1"/>
    <col min="5" max="5" width="8.6640625" style="4" customWidth="1"/>
    <col min="6" max="6" width="7.6640625" style="4" customWidth="1"/>
    <col min="7" max="7" width="6.5546875" style="4" customWidth="1"/>
    <col min="8" max="8" width="7.5546875" style="29" customWidth="1"/>
    <col min="9" max="9" width="12" style="30" customWidth="1"/>
    <col min="10" max="10" width="1.21875" style="4" customWidth="1"/>
    <col min="11" max="11" width="1" style="12" customWidth="1"/>
    <col min="12" max="12" width="3.88671875" style="4" customWidth="1"/>
    <col min="13" max="13" width="15.6640625" style="4" customWidth="1"/>
    <col min="14" max="14" width="8.33203125" style="4" customWidth="1"/>
    <col min="15" max="15" width="8.77734375" style="4" customWidth="1"/>
    <col min="16" max="16" width="8.21875" style="4" customWidth="1"/>
    <col min="17" max="17" width="6.44140625" style="4" customWidth="1"/>
    <col min="18" max="18" width="8.44140625" style="4" customWidth="1"/>
    <col min="19" max="19" width="10.88671875" style="4" customWidth="1"/>
    <col min="20" max="20" width="2.44140625" style="4" hidden="1" customWidth="1"/>
    <col min="21" max="21" width="1.5546875" style="4" customWidth="1"/>
    <col min="22" max="22" width="4.21875" customWidth="1"/>
    <col min="23" max="26" width="14.5546875" customWidth="1"/>
  </cols>
  <sheetData>
    <row r="1" spans="1:27" ht="24" customHeight="1" x14ac:dyDescent="0.4">
      <c r="B1" s="49" t="s">
        <v>173</v>
      </c>
      <c r="D1" s="28"/>
      <c r="E1" s="28"/>
      <c r="H1" s="102"/>
      <c r="N1" s="31"/>
      <c r="O1" s="12"/>
      <c r="P1" s="12"/>
      <c r="Q1" s="12"/>
      <c r="R1" s="12"/>
      <c r="S1" s="400" t="s">
        <v>169</v>
      </c>
    </row>
    <row r="2" spans="1:27" ht="5.25" customHeight="1" x14ac:dyDescent="0.25"/>
    <row r="3" spans="1:27" ht="5.25" customHeight="1" x14ac:dyDescent="0.25">
      <c r="B3" s="32"/>
      <c r="C3" s="33"/>
      <c r="D3" s="33"/>
      <c r="E3" s="33"/>
      <c r="F3" s="33"/>
      <c r="G3" s="33"/>
      <c r="H3" s="34"/>
      <c r="I3" s="35"/>
      <c r="J3" s="36"/>
      <c r="L3" s="32"/>
      <c r="M3" s="33"/>
      <c r="N3" s="33"/>
      <c r="O3" s="33"/>
      <c r="P3" s="33"/>
      <c r="Q3" s="33"/>
      <c r="R3" s="34"/>
      <c r="S3" s="35"/>
      <c r="T3" s="36"/>
      <c r="U3" s="12"/>
    </row>
    <row r="4" spans="1:27" ht="13.65" customHeight="1" x14ac:dyDescent="0.25">
      <c r="A4" s="40"/>
      <c r="B4" s="7" t="s">
        <v>168</v>
      </c>
      <c r="C4" s="6"/>
      <c r="D4" s="6"/>
      <c r="E4" s="6"/>
      <c r="F4" s="6"/>
      <c r="G4" s="464"/>
      <c r="H4" s="465"/>
      <c r="I4" s="466"/>
      <c r="J4" s="41"/>
      <c r="K4" s="40"/>
      <c r="L4" s="7" t="s">
        <v>7</v>
      </c>
      <c r="M4" s="6"/>
      <c r="N4" s="39"/>
      <c r="O4" s="39"/>
      <c r="P4" s="39"/>
      <c r="Q4" s="467"/>
      <c r="R4" s="468"/>
      <c r="S4" s="469"/>
      <c r="T4" s="41"/>
      <c r="U4" s="40"/>
    </row>
    <row r="5" spans="1:27" ht="13.65" customHeight="1" x14ac:dyDescent="0.25">
      <c r="A5" s="40"/>
      <c r="B5" s="7" t="s">
        <v>5</v>
      </c>
      <c r="C5" s="6"/>
      <c r="D5" s="470"/>
      <c r="E5" s="471"/>
      <c r="F5" s="471"/>
      <c r="G5" s="471"/>
      <c r="H5" s="471"/>
      <c r="I5" s="472"/>
      <c r="J5" s="41"/>
      <c r="K5" s="40"/>
      <c r="L5" s="7" t="s">
        <v>5</v>
      </c>
      <c r="M5" s="6"/>
      <c r="N5" s="473"/>
      <c r="O5" s="474"/>
      <c r="P5" s="474"/>
      <c r="Q5" s="474"/>
      <c r="R5" s="474"/>
      <c r="S5" s="475"/>
      <c r="T5" s="41"/>
      <c r="U5" s="40"/>
    </row>
    <row r="6" spans="1:27" ht="5.25" customHeight="1" thickBot="1" x14ac:dyDescent="0.3">
      <c r="B6" s="16"/>
      <c r="C6" s="19"/>
      <c r="D6" s="19"/>
      <c r="E6" s="19"/>
      <c r="F6" s="19"/>
      <c r="G6" s="19"/>
      <c r="H6" s="20"/>
      <c r="I6" s="21"/>
      <c r="J6" s="22"/>
      <c r="K6" s="15"/>
      <c r="L6" s="16"/>
      <c r="M6" s="19"/>
      <c r="N6" s="19"/>
      <c r="O6" s="19"/>
      <c r="P6" s="19"/>
      <c r="Q6" s="19"/>
      <c r="R6" s="20"/>
      <c r="S6" s="21"/>
      <c r="T6" s="22"/>
      <c r="U6" s="12"/>
      <c r="V6" s="99"/>
      <c r="W6" s="99"/>
      <c r="X6" s="99"/>
      <c r="Y6" s="99"/>
    </row>
    <row r="7" spans="1:27" s="99" customFormat="1" ht="8.25" customHeight="1" x14ac:dyDescent="0.25">
      <c r="A7" s="83"/>
      <c r="B7" s="91"/>
      <c r="C7" s="92"/>
      <c r="D7" s="93"/>
      <c r="E7" s="94"/>
      <c r="F7" s="94"/>
      <c r="G7" s="94"/>
      <c r="H7" s="94"/>
      <c r="I7" s="94"/>
      <c r="J7" s="90"/>
      <c r="K7" s="4"/>
      <c r="L7" s="95"/>
      <c r="M7" s="93"/>
      <c r="N7" s="93"/>
      <c r="O7" s="93"/>
      <c r="P7" s="96"/>
      <c r="Q7" s="93"/>
      <c r="R7" s="97"/>
      <c r="S7" s="98"/>
      <c r="T7" s="90"/>
      <c r="U7" s="4"/>
    </row>
    <row r="8" spans="1:27" ht="11.25" customHeight="1" x14ac:dyDescent="0.25">
      <c r="B8" s="43"/>
      <c r="C8" s="12"/>
      <c r="D8" s="2"/>
      <c r="E8" s="2"/>
      <c r="F8" s="2"/>
      <c r="G8" s="2"/>
      <c r="H8" s="46" t="s">
        <v>8</v>
      </c>
      <c r="I8" s="5"/>
      <c r="J8" s="17"/>
      <c r="K8" s="2"/>
      <c r="L8" s="42" t="s">
        <v>10</v>
      </c>
      <c r="M8" s="12"/>
      <c r="N8" s="2"/>
      <c r="O8" s="2"/>
      <c r="P8" s="44" t="s">
        <v>1</v>
      </c>
      <c r="Q8" s="45"/>
      <c r="R8" s="44" t="s">
        <v>0</v>
      </c>
      <c r="S8" s="5"/>
      <c r="T8" s="17"/>
      <c r="U8" s="2"/>
      <c r="V8" s="99"/>
      <c r="W8" s="99"/>
      <c r="X8" s="99"/>
      <c r="Y8" s="99"/>
      <c r="Z8" s="99"/>
      <c r="AA8" s="99"/>
    </row>
    <row r="9" spans="1:27" ht="6" customHeight="1" x14ac:dyDescent="0.25">
      <c r="B9" s="43"/>
      <c r="C9" s="12"/>
      <c r="D9" s="2"/>
      <c r="E9" s="2"/>
      <c r="F9" s="2"/>
      <c r="G9" s="2"/>
      <c r="H9" s="46"/>
      <c r="I9" s="5"/>
      <c r="J9" s="17"/>
      <c r="K9" s="2"/>
      <c r="L9" s="1"/>
      <c r="N9" s="56"/>
      <c r="O9" s="2"/>
      <c r="P9" s="44"/>
      <c r="Q9" s="45"/>
      <c r="R9" s="44"/>
      <c r="S9" s="5"/>
      <c r="T9" s="17"/>
      <c r="U9" s="2"/>
      <c r="V9" s="99"/>
      <c r="W9" s="99"/>
      <c r="X9" s="99"/>
      <c r="Y9" s="99"/>
      <c r="Z9" s="99"/>
      <c r="AA9" s="99"/>
    </row>
    <row r="10" spans="1:27" s="126" customFormat="1" x14ac:dyDescent="0.25">
      <c r="A10" s="177"/>
      <c r="B10" s="493" t="s">
        <v>105</v>
      </c>
      <c r="C10" s="494"/>
      <c r="D10" s="494"/>
      <c r="E10" s="494"/>
      <c r="F10" s="494"/>
      <c r="G10" s="494"/>
      <c r="H10" s="51"/>
      <c r="I10" s="74"/>
      <c r="J10" s="17"/>
      <c r="K10" s="2"/>
      <c r="L10" s="84" t="str">
        <f>IF(H10="x","  Nr. 5.1.3.1 durchgeführt?","")</f>
        <v/>
      </c>
      <c r="M10" s="4"/>
      <c r="N10" s="57"/>
      <c r="O10" s="2"/>
      <c r="P10" s="51"/>
      <c r="Q10" s="2"/>
      <c r="R10" s="51"/>
      <c r="S10" s="5"/>
      <c r="T10" s="17"/>
      <c r="U10" s="2"/>
      <c r="V10" s="99"/>
      <c r="W10" s="99"/>
      <c r="X10" s="99"/>
      <c r="Y10" s="99"/>
    </row>
    <row r="11" spans="1:27" s="126" customFormat="1" x14ac:dyDescent="0.25">
      <c r="A11" s="177"/>
      <c r="B11" s="493" t="s">
        <v>161</v>
      </c>
      <c r="C11" s="494"/>
      <c r="D11" s="494"/>
      <c r="E11" s="494"/>
      <c r="F11" s="494"/>
      <c r="G11" s="494"/>
      <c r="H11" s="320"/>
      <c r="I11" s="74"/>
      <c r="J11" s="17"/>
      <c r="K11" s="2"/>
      <c r="L11" s="84"/>
      <c r="M11" s="4"/>
      <c r="N11" s="57"/>
      <c r="O11" s="2"/>
      <c r="P11" s="320"/>
      <c r="Q11" s="2"/>
      <c r="R11" s="320"/>
      <c r="S11" s="5"/>
      <c r="T11" s="17"/>
      <c r="U11" s="2"/>
      <c r="V11" s="99"/>
      <c r="W11" s="99"/>
      <c r="X11" s="99"/>
      <c r="Y11" s="99"/>
    </row>
    <row r="12" spans="1:27" s="126" customFormat="1" x14ac:dyDescent="0.25">
      <c r="A12" s="177"/>
      <c r="B12" s="493" t="s">
        <v>162</v>
      </c>
      <c r="C12" s="494"/>
      <c r="D12" s="494"/>
      <c r="E12" s="494"/>
      <c r="F12" s="494"/>
      <c r="G12" s="494"/>
      <c r="H12" s="320"/>
      <c r="I12" s="74"/>
      <c r="J12" s="17"/>
      <c r="K12" s="2"/>
      <c r="L12" s="84"/>
      <c r="M12" s="4"/>
      <c r="N12" s="57"/>
      <c r="O12" s="2"/>
      <c r="P12" s="320"/>
      <c r="Q12" s="2"/>
      <c r="R12" s="320"/>
      <c r="S12" s="5"/>
      <c r="T12" s="17"/>
      <c r="U12" s="2"/>
      <c r="V12" s="99"/>
      <c r="W12" s="99"/>
      <c r="X12" s="99"/>
      <c r="Y12" s="99"/>
    </row>
    <row r="13" spans="1:27" s="126" customFormat="1" ht="6" customHeight="1" x14ac:dyDescent="0.25">
      <c r="A13" s="177"/>
      <c r="B13" s="500"/>
      <c r="C13" s="501"/>
      <c r="D13" s="501"/>
      <c r="E13" s="501"/>
      <c r="F13" s="501"/>
      <c r="G13" s="501"/>
      <c r="H13" s="320"/>
      <c r="I13" s="74"/>
      <c r="J13" s="17"/>
      <c r="K13" s="2"/>
      <c r="L13" s="84"/>
      <c r="M13" s="4"/>
      <c r="N13" s="57"/>
      <c r="O13" s="2"/>
      <c r="P13" s="320"/>
      <c r="Q13" s="2"/>
      <c r="R13" s="320"/>
      <c r="S13" s="5"/>
      <c r="T13" s="17"/>
      <c r="U13" s="2"/>
      <c r="V13" s="99"/>
      <c r="W13" s="99"/>
      <c r="X13" s="99"/>
      <c r="Y13" s="99"/>
    </row>
    <row r="14" spans="1:27" s="126" customFormat="1" x14ac:dyDescent="0.25">
      <c r="A14" s="177"/>
      <c r="B14" s="495" t="s">
        <v>106</v>
      </c>
      <c r="C14" s="496"/>
      <c r="D14" s="496"/>
      <c r="E14" s="496"/>
      <c r="F14" s="496"/>
      <c r="G14" s="496"/>
      <c r="H14" s="51"/>
      <c r="I14" s="74"/>
      <c r="J14" s="17"/>
      <c r="K14" s="2"/>
      <c r="L14" s="84" t="str">
        <f>IF(H14="x","  Nr. 5.1.3.2 durchgeführt?","")</f>
        <v/>
      </c>
      <c r="M14" s="4"/>
      <c r="N14" s="57"/>
      <c r="O14" s="2"/>
      <c r="P14" s="51"/>
      <c r="Q14" s="2"/>
      <c r="R14" s="51"/>
      <c r="S14" s="5"/>
      <c r="T14" s="17"/>
      <c r="U14" s="2"/>
      <c r="V14" s="99"/>
      <c r="W14" s="99"/>
      <c r="X14" s="99"/>
      <c r="Y14" s="99"/>
    </row>
    <row r="15" spans="1:27" s="126" customFormat="1" ht="13.2" customHeight="1" x14ac:dyDescent="0.25">
      <c r="A15" s="177"/>
      <c r="B15" s="495" t="s">
        <v>161</v>
      </c>
      <c r="C15" s="496"/>
      <c r="D15" s="496"/>
      <c r="E15" s="496"/>
      <c r="F15" s="496"/>
      <c r="G15" s="496"/>
      <c r="H15" s="320"/>
      <c r="I15" s="74"/>
      <c r="J15" s="17"/>
      <c r="K15" s="2"/>
      <c r="L15" s="84"/>
      <c r="M15" s="4"/>
      <c r="N15" s="57"/>
      <c r="O15" s="2"/>
      <c r="P15" s="320"/>
      <c r="Q15" s="2"/>
      <c r="R15" s="320"/>
      <c r="S15" s="5"/>
      <c r="T15" s="17"/>
      <c r="U15" s="2"/>
      <c r="V15" s="99"/>
      <c r="W15" s="99"/>
      <c r="X15" s="99"/>
      <c r="Y15" s="99"/>
    </row>
    <row r="16" spans="1:27" s="126" customFormat="1" x14ac:dyDescent="0.25">
      <c r="A16" s="177"/>
      <c r="B16" s="495" t="s">
        <v>163</v>
      </c>
      <c r="C16" s="496"/>
      <c r="D16" s="496"/>
      <c r="E16" s="496"/>
      <c r="F16" s="496"/>
      <c r="G16" s="496"/>
      <c r="H16" s="320"/>
      <c r="I16" s="74"/>
      <c r="J16" s="17"/>
      <c r="K16" s="2"/>
      <c r="L16" s="84"/>
      <c r="M16" s="4"/>
      <c r="N16" s="57"/>
      <c r="O16" s="2"/>
      <c r="P16" s="320"/>
      <c r="Q16" s="2"/>
      <c r="R16" s="320"/>
      <c r="S16" s="5"/>
      <c r="T16" s="17"/>
      <c r="U16" s="2"/>
      <c r="V16" s="99"/>
      <c r="W16" s="99"/>
      <c r="X16" s="99"/>
      <c r="Y16" s="99"/>
    </row>
    <row r="17" spans="1:58" s="99" customFormat="1" ht="7.2" customHeight="1" thickBot="1" x14ac:dyDescent="0.3">
      <c r="A17" s="12"/>
      <c r="B17" s="133"/>
      <c r="C17" s="40"/>
      <c r="D17" s="6"/>
      <c r="E17" s="6"/>
      <c r="F17" s="6"/>
      <c r="G17" s="6"/>
      <c r="H17" s="46"/>
      <c r="I17" s="134"/>
      <c r="J17" s="17"/>
      <c r="K17" s="2"/>
      <c r="L17" s="84"/>
      <c r="M17" s="40"/>
      <c r="N17" s="6"/>
      <c r="O17" s="6"/>
      <c r="P17" s="6"/>
      <c r="Q17" s="6"/>
      <c r="R17" s="46"/>
      <c r="S17" s="134"/>
      <c r="T17" s="17"/>
      <c r="U17" s="2"/>
      <c r="Z17" s="126"/>
      <c r="AA17"/>
      <c r="AB17"/>
      <c r="AC17"/>
      <c r="AD17"/>
      <c r="AE17"/>
      <c r="AF17"/>
      <c r="AG17"/>
      <c r="AH17"/>
      <c r="AI17"/>
      <c r="AJ17"/>
      <c r="AK17"/>
      <c r="AL17"/>
      <c r="AM17"/>
      <c r="AN17"/>
      <c r="AO17"/>
      <c r="AP17"/>
      <c r="AQ17"/>
      <c r="AR17"/>
      <c r="AS17"/>
      <c r="AT17"/>
      <c r="AU17"/>
    </row>
    <row r="18" spans="1:58" s="99" customFormat="1" ht="8.25" customHeight="1" x14ac:dyDescent="0.25">
      <c r="A18" s="12"/>
      <c r="B18" s="116"/>
      <c r="C18" s="117"/>
      <c r="D18" s="117"/>
      <c r="E18" s="117"/>
      <c r="F18" s="117"/>
      <c r="G18" s="117"/>
      <c r="H18" s="117"/>
      <c r="I18" s="117"/>
      <c r="J18" s="118"/>
      <c r="K18" s="12"/>
      <c r="L18" s="116"/>
      <c r="M18" s="117"/>
      <c r="N18" s="117"/>
      <c r="O18" s="117"/>
      <c r="P18" s="117"/>
      <c r="Q18" s="117"/>
      <c r="R18" s="117"/>
      <c r="S18" s="117"/>
      <c r="T18" s="118"/>
      <c r="U18" s="12"/>
      <c r="Z18" s="126"/>
      <c r="AA18" s="4"/>
      <c r="AB18" s="4"/>
      <c r="AC18" s="4"/>
      <c r="AD18" s="4"/>
      <c r="AE18" s="4"/>
      <c r="AF18" s="4"/>
      <c r="AG18" s="4"/>
      <c r="AH18" s="4"/>
      <c r="AI18" s="4"/>
      <c r="AJ18" s="4"/>
      <c r="AK18" s="4"/>
      <c r="AL18" s="4"/>
      <c r="AM18" s="4"/>
      <c r="AN18" s="4"/>
      <c r="AO18" s="4"/>
      <c r="AP18" s="4"/>
      <c r="AQ18" s="4"/>
      <c r="AR18" s="4"/>
      <c r="AS18" s="4"/>
      <c r="AT18" s="4"/>
      <c r="AU18" s="4"/>
    </row>
    <row r="19" spans="1:58" s="81" customFormat="1" ht="12.6" customHeight="1" x14ac:dyDescent="0.25">
      <c r="A19" s="61"/>
      <c r="B19" s="119" t="s">
        <v>12</v>
      </c>
      <c r="C19" s="59"/>
      <c r="D19" s="59"/>
      <c r="E19" s="59"/>
      <c r="F19" s="59"/>
      <c r="G19" s="59"/>
      <c r="H19" s="59"/>
      <c r="I19" s="59"/>
      <c r="J19" s="60"/>
      <c r="K19" s="61"/>
      <c r="L19" s="119" t="s">
        <v>13</v>
      </c>
      <c r="M19" s="59"/>
      <c r="N19" s="59"/>
      <c r="O19" s="59"/>
      <c r="P19" s="59"/>
      <c r="Q19" s="59"/>
      <c r="R19" s="59"/>
      <c r="S19" s="59"/>
      <c r="T19" s="60"/>
      <c r="U19" s="61"/>
      <c r="V19" s="99"/>
      <c r="W19" s="99"/>
      <c r="X19" s="99"/>
      <c r="Y19" s="99"/>
      <c r="Z19" s="126"/>
      <c r="AA19" s="4"/>
      <c r="AB19" s="4"/>
      <c r="AC19" s="4"/>
      <c r="AD19" s="4"/>
      <c r="AE19" s="4"/>
      <c r="AF19" s="4"/>
      <c r="AG19" s="4"/>
      <c r="AH19" s="4"/>
      <c r="AI19" s="4"/>
      <c r="AJ19" s="4"/>
      <c r="AK19" s="4"/>
      <c r="AL19" s="4"/>
      <c r="AM19" s="4"/>
      <c r="AN19" s="4"/>
      <c r="AO19" s="4"/>
      <c r="AP19" s="4"/>
      <c r="AQ19" s="4"/>
      <c r="AR19" s="4"/>
      <c r="AS19" s="4"/>
      <c r="AT19" s="4"/>
      <c r="AU19" s="4"/>
    </row>
    <row r="20" spans="1:58" s="81" customFormat="1" ht="4.8" customHeight="1" x14ac:dyDescent="0.25">
      <c r="A20" s="61"/>
      <c r="B20" s="119"/>
      <c r="C20" s="59"/>
      <c r="D20" s="59"/>
      <c r="E20" s="59"/>
      <c r="F20" s="59"/>
      <c r="G20" s="59"/>
      <c r="H20" s="59"/>
      <c r="I20" s="59"/>
      <c r="J20" s="60"/>
      <c r="K20" s="61"/>
      <c r="L20" s="119"/>
      <c r="M20" s="59"/>
      <c r="N20" s="59"/>
      <c r="O20" s="59"/>
      <c r="P20" s="59"/>
      <c r="Q20" s="59"/>
      <c r="R20" s="59"/>
      <c r="S20" s="59"/>
      <c r="T20" s="60"/>
      <c r="U20" s="61"/>
      <c r="V20" s="99"/>
      <c r="W20" s="99"/>
      <c r="X20" s="99"/>
      <c r="Y20" s="99"/>
      <c r="Z20" s="126"/>
      <c r="AA20" s="4"/>
      <c r="AB20" s="4"/>
      <c r="AC20" s="4"/>
      <c r="AD20" s="4"/>
      <c r="AE20" s="4"/>
      <c r="AF20" s="4"/>
      <c r="AG20" s="4"/>
      <c r="AH20" s="4"/>
      <c r="AI20" s="4"/>
      <c r="AJ20" s="4"/>
      <c r="AK20" s="4"/>
      <c r="AL20" s="4"/>
      <c r="AM20" s="4"/>
      <c r="AN20" s="4"/>
      <c r="AO20" s="4"/>
      <c r="AP20" s="4"/>
      <c r="AQ20" s="4"/>
      <c r="AR20" s="4"/>
      <c r="AS20" s="4"/>
      <c r="AT20" s="4"/>
      <c r="AU20" s="4"/>
    </row>
    <row r="21" spans="1:58" x14ac:dyDescent="0.25">
      <c r="B21" s="1" t="s">
        <v>15</v>
      </c>
      <c r="C21" s="2"/>
      <c r="D21" s="2"/>
      <c r="E21" s="2"/>
      <c r="F21" s="2"/>
      <c r="G21" s="2"/>
      <c r="H21" s="3"/>
      <c r="I21" s="5"/>
      <c r="J21" s="17"/>
      <c r="K21" s="4"/>
      <c r="L21" s="1" t="s">
        <v>15</v>
      </c>
      <c r="M21" s="2"/>
      <c r="N21" s="2"/>
      <c r="O21" s="2"/>
      <c r="P21" s="2"/>
      <c r="Q21" s="2"/>
      <c r="R21" s="3"/>
      <c r="S21" s="5"/>
      <c r="T21" s="17"/>
      <c r="U21" s="2"/>
      <c r="V21" s="99"/>
      <c r="W21" s="99"/>
      <c r="X21" s="99"/>
      <c r="Y21" s="99"/>
      <c r="Z21" s="126"/>
      <c r="AJ21" s="4"/>
      <c r="AK21" s="4"/>
      <c r="AL21" s="4"/>
      <c r="AM21" s="4"/>
      <c r="AN21" s="4"/>
      <c r="AO21" s="4"/>
      <c r="AP21" s="4"/>
      <c r="AQ21" s="4"/>
      <c r="AR21" s="4"/>
      <c r="AS21" s="4"/>
      <c r="AT21" s="4"/>
      <c r="AU21" s="4"/>
    </row>
    <row r="22" spans="1:58" ht="7.5" customHeight="1" x14ac:dyDescent="0.25">
      <c r="B22" s="1"/>
      <c r="C22" s="2"/>
      <c r="D22" s="2"/>
      <c r="E22" s="2"/>
      <c r="F22" s="2"/>
      <c r="G22" s="2"/>
      <c r="H22" s="3"/>
      <c r="I22" s="5"/>
      <c r="J22" s="17"/>
      <c r="K22" s="4"/>
      <c r="L22" s="1"/>
      <c r="M22" s="2"/>
      <c r="N22" s="2"/>
      <c r="O22" s="2"/>
      <c r="P22" s="2"/>
      <c r="Q22" s="2"/>
      <c r="R22" s="3"/>
      <c r="S22" s="5"/>
      <c r="T22" s="17"/>
      <c r="U22" s="2"/>
      <c r="V22" s="127"/>
      <c r="W22" s="126"/>
      <c r="X22" s="126"/>
      <c r="Y22" s="126"/>
      <c r="Z22" s="99"/>
      <c r="AA22" s="99"/>
      <c r="AB22" s="99"/>
      <c r="AC22" s="99"/>
      <c r="AD22" s="99"/>
      <c r="AE22" s="99"/>
      <c r="AF22" s="99"/>
      <c r="AG22" s="99"/>
      <c r="AH22" s="99"/>
      <c r="AI22" s="99"/>
      <c r="AJ22" s="99"/>
      <c r="AK22" s="99"/>
      <c r="AL22" s="99"/>
      <c r="AM22" s="99"/>
      <c r="AN22" s="99"/>
      <c r="AO22" s="99"/>
      <c r="AP22" s="99"/>
      <c r="AQ22" s="99"/>
      <c r="AR22" s="99"/>
      <c r="AS22" s="99"/>
      <c r="AT22" s="99"/>
      <c r="AU22" s="99"/>
    </row>
    <row r="23" spans="1:58" s="4" customFormat="1" x14ac:dyDescent="0.25">
      <c r="A23" s="12"/>
      <c r="B23" s="108" t="s">
        <v>11</v>
      </c>
      <c r="C23" s="2"/>
      <c r="D23" s="58"/>
      <c r="E23" s="488"/>
      <c r="F23" s="489"/>
      <c r="G23" s="50" t="s">
        <v>9</v>
      </c>
      <c r="H23" s="488"/>
      <c r="I23" s="489"/>
      <c r="J23" s="17"/>
      <c r="L23" s="109" t="s">
        <v>11</v>
      </c>
      <c r="M23" s="2"/>
      <c r="N23" s="58"/>
      <c r="O23" s="488"/>
      <c r="P23" s="489"/>
      <c r="Q23" s="50" t="s">
        <v>9</v>
      </c>
      <c r="R23" s="488"/>
      <c r="S23" s="489"/>
      <c r="T23" s="17"/>
      <c r="U23" s="2"/>
      <c r="V23" s="127"/>
      <c r="W23" s="126"/>
      <c r="X23" s="126"/>
      <c r="Y23" s="126"/>
      <c r="Z23" s="126"/>
      <c r="AA23" s="99"/>
      <c r="AB23" s="99"/>
      <c r="AC23" s="99"/>
      <c r="AD23" s="99"/>
      <c r="AE23" s="99"/>
      <c r="AF23" s="99"/>
      <c r="AG23" s="99"/>
      <c r="AH23" s="99"/>
      <c r="AI23" s="99"/>
      <c r="AJ23" s="99"/>
      <c r="AK23" s="99"/>
      <c r="AL23" s="99"/>
      <c r="AM23" s="99"/>
      <c r="AN23" s="99"/>
      <c r="AO23" s="99"/>
      <c r="AP23" s="99"/>
      <c r="AQ23" s="99"/>
      <c r="AR23" s="99"/>
      <c r="AS23" s="99"/>
      <c r="AT23" s="99"/>
      <c r="AU23" s="99"/>
    </row>
    <row r="24" spans="1:58" s="4" customFormat="1" ht="4.6500000000000004" customHeight="1" x14ac:dyDescent="0.25">
      <c r="A24" s="12"/>
      <c r="B24" s="75"/>
      <c r="C24" s="12"/>
      <c r="D24" s="2"/>
      <c r="E24" s="14"/>
      <c r="F24" s="25"/>
      <c r="G24" s="26"/>
      <c r="H24" s="18"/>
      <c r="I24" s="27"/>
      <c r="J24" s="17"/>
      <c r="L24" s="84"/>
      <c r="M24" s="2"/>
      <c r="N24" s="2"/>
      <c r="O24" s="2"/>
      <c r="P24" s="2"/>
      <c r="Q24" s="2"/>
      <c r="R24" s="3"/>
      <c r="S24" s="5"/>
      <c r="T24" s="17"/>
      <c r="U24" s="2"/>
      <c r="V24" s="127"/>
      <c r="W24" s="126"/>
      <c r="X24" s="126"/>
      <c r="Y24" s="126"/>
      <c r="Z24" s="126"/>
      <c r="AA24" s="99"/>
      <c r="AB24" s="99"/>
      <c r="AC24" s="99"/>
      <c r="AD24" s="99"/>
      <c r="AE24" s="99"/>
      <c r="AF24" s="99"/>
      <c r="AG24" s="99"/>
      <c r="AH24" s="99"/>
      <c r="AI24" s="99"/>
      <c r="AJ24" s="99"/>
      <c r="AK24" s="99"/>
      <c r="AL24" s="99"/>
      <c r="AM24" s="99"/>
      <c r="AN24" s="99"/>
      <c r="AO24" s="99"/>
      <c r="AP24" s="99"/>
      <c r="AQ24" s="99"/>
      <c r="AR24" s="99"/>
      <c r="AS24" s="99"/>
      <c r="AT24" s="99"/>
      <c r="AU24" s="99"/>
    </row>
    <row r="25" spans="1:58" s="4" customFormat="1" x14ac:dyDescent="0.25">
      <c r="A25" s="83"/>
      <c r="B25" s="493"/>
      <c r="C25" s="494"/>
      <c r="D25" s="494"/>
      <c r="E25" s="494"/>
      <c r="F25" s="499"/>
      <c r="G25" s="499"/>
      <c r="H25" s="499"/>
      <c r="I25" s="499"/>
      <c r="J25" s="17"/>
      <c r="L25" s="1" t="s">
        <v>6</v>
      </c>
      <c r="M25" s="2"/>
      <c r="N25" s="2"/>
      <c r="O25" s="2"/>
      <c r="P25" s="51"/>
      <c r="Q25" s="2" t="s">
        <v>84</v>
      </c>
      <c r="R25" s="3"/>
      <c r="S25" s="5"/>
      <c r="T25" s="17"/>
      <c r="U25" s="2"/>
      <c r="V25" s="126"/>
      <c r="W25" s="126"/>
      <c r="X25" s="126"/>
      <c r="Y25" s="126"/>
      <c r="Z25" s="126"/>
      <c r="AA25" s="99"/>
      <c r="AB25" s="99"/>
      <c r="AC25" s="99"/>
      <c r="AD25" s="99"/>
      <c r="AE25" s="99"/>
      <c r="AF25" s="99"/>
      <c r="AG25" s="99"/>
      <c r="AH25" s="99"/>
      <c r="AI25" s="99"/>
      <c r="AJ25" s="99"/>
      <c r="AK25" s="99"/>
      <c r="AL25" s="99"/>
      <c r="AM25" s="99"/>
      <c r="AN25" s="99"/>
      <c r="AO25" s="99"/>
      <c r="AP25" s="99"/>
      <c r="AQ25" s="99"/>
      <c r="AR25" s="99"/>
      <c r="AS25" s="99"/>
      <c r="AT25" s="99"/>
      <c r="AU25" s="99"/>
    </row>
    <row r="26" spans="1:58" s="4" customFormat="1" ht="5.25" customHeight="1" x14ac:dyDescent="0.25">
      <c r="A26" s="12"/>
      <c r="B26" s="261"/>
      <c r="C26" s="262"/>
      <c r="D26" s="110"/>
      <c r="E26" s="263"/>
      <c r="F26" s="264"/>
      <c r="G26" s="264"/>
      <c r="H26" s="264"/>
      <c r="I26" s="264"/>
      <c r="J26" s="17"/>
      <c r="L26" s="84"/>
      <c r="M26" s="2"/>
      <c r="N26" s="2"/>
      <c r="O26" s="2"/>
      <c r="P26" s="2"/>
      <c r="Q26" s="2"/>
      <c r="R26" s="3"/>
      <c r="S26" s="5"/>
      <c r="T26" s="17"/>
      <c r="U26" s="2"/>
      <c r="V26" s="126"/>
      <c r="W26" s="126"/>
      <c r="X26" s="126"/>
      <c r="Y26" s="126"/>
      <c r="Z26" s="1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row>
    <row r="27" spans="1:58" s="4" customFormat="1" ht="13.8" x14ac:dyDescent="0.3">
      <c r="A27" s="12"/>
      <c r="B27" s="261" t="s">
        <v>69</v>
      </c>
      <c r="C27" s="262"/>
      <c r="D27" s="262"/>
      <c r="E27" s="265"/>
      <c r="F27" s="477"/>
      <c r="G27" s="478"/>
      <c r="H27" s="478"/>
      <c r="I27" s="479"/>
      <c r="J27" s="17"/>
      <c r="K27" s="6"/>
      <c r="L27" s="111" t="s">
        <v>69</v>
      </c>
      <c r="M27" s="12"/>
      <c r="N27" s="12"/>
      <c r="P27" s="490" t="str">
        <f>IF(ISBLANK(F27)," ",IF(P25="J",F27,IF(P25="T",F27," ")))</f>
        <v xml:space="preserve"> </v>
      </c>
      <c r="Q27" s="491"/>
      <c r="R27" s="491"/>
      <c r="S27" s="492"/>
      <c r="T27" s="10"/>
      <c r="U27" s="6"/>
      <c r="V27" s="126"/>
      <c r="W27" s="126"/>
      <c r="X27" s="126"/>
      <c r="Y27" s="126"/>
      <c r="Z27" s="126"/>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row>
    <row r="28" spans="1:58" s="4" customFormat="1" ht="4.6500000000000004" customHeight="1" x14ac:dyDescent="0.25">
      <c r="A28" s="12"/>
      <c r="B28" s="112"/>
      <c r="C28" s="25"/>
      <c r="D28" s="25"/>
      <c r="E28" s="25"/>
      <c r="F28" s="262"/>
      <c r="G28" s="110"/>
      <c r="H28" s="266"/>
      <c r="I28" s="267"/>
      <c r="J28" s="17"/>
      <c r="K28" s="6"/>
      <c r="L28" s="111"/>
      <c r="M28" s="6"/>
      <c r="N28" s="6"/>
      <c r="P28" s="113"/>
      <c r="Q28" s="6"/>
      <c r="R28" s="11"/>
      <c r="S28" s="114"/>
      <c r="T28" s="10"/>
      <c r="U28" s="6"/>
      <c r="V28" s="126"/>
      <c r="W28" s="126"/>
      <c r="X28" s="126"/>
      <c r="Y28" s="126"/>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row>
    <row r="29" spans="1:58" s="4" customFormat="1" ht="13.8" x14ac:dyDescent="0.3">
      <c r="A29" s="12"/>
      <c r="B29" s="261" t="s">
        <v>70</v>
      </c>
      <c r="C29" s="262"/>
      <c r="D29" s="262"/>
      <c r="E29" s="262"/>
      <c r="F29" s="477"/>
      <c r="G29" s="478"/>
      <c r="H29" s="478"/>
      <c r="I29" s="479"/>
      <c r="J29" s="10"/>
      <c r="K29" s="6"/>
      <c r="L29" s="111" t="s">
        <v>70</v>
      </c>
      <c r="M29" s="12"/>
      <c r="N29" s="12"/>
      <c r="P29" s="490" t="str">
        <f>IF(ISBLANK(F29)," ",IF(P25="J",F29,IF(P25="T",F29," ")))</f>
        <v xml:space="preserve"> </v>
      </c>
      <c r="Q29" s="491"/>
      <c r="R29" s="491"/>
      <c r="S29" s="492"/>
      <c r="T29" s="10"/>
      <c r="U29" s="6"/>
      <c r="V29" s="126"/>
      <c r="W29" s="126"/>
      <c r="X29" s="126"/>
      <c r="Y29" s="126"/>
      <c r="Z29" s="126"/>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row>
    <row r="30" spans="1:58" s="4" customFormat="1" ht="4.6500000000000004" customHeight="1" x14ac:dyDescent="0.25">
      <c r="A30" s="12"/>
      <c r="B30" s="261"/>
      <c r="C30" s="262"/>
      <c r="D30" s="262"/>
      <c r="E30" s="262"/>
      <c r="F30" s="268"/>
      <c r="G30" s="268"/>
      <c r="H30" s="268"/>
      <c r="I30" s="268"/>
      <c r="J30" s="10"/>
      <c r="K30" s="6"/>
      <c r="L30" s="111"/>
      <c r="M30" s="12"/>
      <c r="N30" s="12"/>
      <c r="P30" s="115"/>
      <c r="Q30" s="115"/>
      <c r="R30" s="115"/>
      <c r="S30" s="115"/>
      <c r="T30" s="10"/>
      <c r="U30" s="6"/>
      <c r="V30" s="126"/>
      <c r="W30" s="126"/>
      <c r="X30" s="126"/>
      <c r="Y30" s="126"/>
      <c r="Z30" s="126"/>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row>
    <row r="31" spans="1:58" s="4" customFormat="1" ht="13.8" x14ac:dyDescent="0.25">
      <c r="A31" s="12"/>
      <c r="B31" s="202" t="s">
        <v>71</v>
      </c>
      <c r="C31" s="25"/>
      <c r="D31" s="25"/>
      <c r="E31" s="25"/>
      <c r="F31" s="483"/>
      <c r="G31" s="484"/>
      <c r="H31" s="484"/>
      <c r="I31" s="485"/>
      <c r="J31" s="10"/>
      <c r="K31" s="6"/>
      <c r="L31" s="111" t="s">
        <v>71</v>
      </c>
      <c r="M31" s="12"/>
      <c r="N31" s="12"/>
      <c r="P31" s="480" t="str">
        <f>IF(ISBLANK(F31)," ",IF(P25="J",F31,IF(P25="T",F31," ")))</f>
        <v xml:space="preserve"> </v>
      </c>
      <c r="Q31" s="481"/>
      <c r="R31" s="481"/>
      <c r="S31" s="482"/>
      <c r="T31" s="10"/>
      <c r="U31" s="6"/>
      <c r="V31" s="126"/>
      <c r="W31" s="126"/>
      <c r="X31" s="126"/>
      <c r="Y31" s="126"/>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row>
    <row r="32" spans="1:58" s="4" customFormat="1" ht="4.6500000000000004" customHeight="1" x14ac:dyDescent="0.25">
      <c r="A32" s="12"/>
      <c r="B32" s="112"/>
      <c r="C32" s="25"/>
      <c r="D32" s="113"/>
      <c r="E32" s="12"/>
      <c r="G32" s="12"/>
      <c r="H32" s="11"/>
      <c r="I32" s="114"/>
      <c r="J32" s="10"/>
      <c r="K32" s="6"/>
      <c r="L32" s="111"/>
      <c r="M32" s="12"/>
      <c r="O32" s="115"/>
      <c r="P32" s="115"/>
      <c r="Q32" s="115"/>
      <c r="R32" s="115"/>
      <c r="S32" s="115"/>
      <c r="T32" s="10"/>
      <c r="U32" s="6"/>
      <c r="V32" s="126"/>
      <c r="W32" s="126"/>
      <c r="X32" s="126"/>
      <c r="Y32" s="126"/>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row>
    <row r="33" spans="1:58" s="4" customFormat="1" ht="13.8" x14ac:dyDescent="0.25">
      <c r="A33" s="12"/>
      <c r="B33" s="261" t="s">
        <v>52</v>
      </c>
      <c r="C33" s="262"/>
      <c r="D33" s="262"/>
      <c r="E33" s="262"/>
      <c r="F33" s="483"/>
      <c r="G33" s="484"/>
      <c r="H33" s="484"/>
      <c r="I33" s="485"/>
      <c r="J33" s="10"/>
      <c r="K33" s="6"/>
      <c r="L33" s="111" t="s">
        <v>52</v>
      </c>
      <c r="M33" s="12"/>
      <c r="O33" s="262"/>
      <c r="P33" s="480" t="str">
        <f>IF(ISBLANK(F33)," ",IF(P25="J",F33,IF(P25="T",F33," ")))</f>
        <v xml:space="preserve"> </v>
      </c>
      <c r="Q33" s="481"/>
      <c r="R33" s="481"/>
      <c r="S33" s="482"/>
      <c r="T33" s="10"/>
      <c r="U33" s="6"/>
      <c r="V33" s="126"/>
      <c r="W33" s="321"/>
      <c r="X33" s="126"/>
      <c r="Y33" s="126"/>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row>
    <row r="34" spans="1:58" s="4" customFormat="1" ht="4.6500000000000004" customHeight="1" x14ac:dyDescent="0.25">
      <c r="A34" s="12"/>
      <c r="B34" s="112"/>
      <c r="C34" s="25"/>
      <c r="D34" s="113"/>
      <c r="E34" s="12"/>
      <c r="G34" s="12"/>
      <c r="H34" s="11"/>
      <c r="I34" s="114"/>
      <c r="J34" s="10"/>
      <c r="K34" s="6"/>
      <c r="L34" s="111"/>
      <c r="M34" s="12"/>
      <c r="O34" s="115"/>
      <c r="P34" s="115"/>
      <c r="Q34" s="115"/>
      <c r="R34" s="115"/>
      <c r="S34" s="115"/>
      <c r="T34" s="10"/>
      <c r="U34" s="6"/>
      <c r="V34" s="126"/>
      <c r="W34" s="126"/>
      <c r="X34" s="126"/>
      <c r="Y34" s="126"/>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row>
    <row r="35" spans="1:58" s="4" customFormat="1" ht="13.8" x14ac:dyDescent="0.25">
      <c r="A35" s="12"/>
      <c r="B35" s="305" t="s">
        <v>92</v>
      </c>
      <c r="C35" s="306"/>
      <c r="D35" s="306"/>
      <c r="E35" s="306"/>
      <c r="F35" s="486"/>
      <c r="G35" s="487"/>
      <c r="H35" s="106"/>
      <c r="I35" s="106"/>
      <c r="J35" s="10"/>
      <c r="K35" s="6"/>
      <c r="L35" s="305" t="s">
        <v>92</v>
      </c>
      <c r="M35" s="136"/>
      <c r="N35" s="135"/>
      <c r="O35" s="306"/>
      <c r="P35" s="476" t="str">
        <f>IF(ISBLANK(F35)," ",IF($P$25="J",F35,IF($P$25="T",F35," ")))</f>
        <v xml:space="preserve"> </v>
      </c>
      <c r="Q35" s="476"/>
      <c r="R35" s="125"/>
      <c r="S35" s="125"/>
      <c r="T35" s="10"/>
      <c r="U35" s="6"/>
      <c r="V35" s="81"/>
      <c r="W35" s="126"/>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row>
    <row r="36" spans="1:58" s="4" customFormat="1" x14ac:dyDescent="0.25">
      <c r="A36" s="12"/>
      <c r="B36" s="305" t="s">
        <v>93</v>
      </c>
      <c r="C36" s="307"/>
      <c r="D36" s="308"/>
      <c r="E36" s="136"/>
      <c r="G36" s="12"/>
      <c r="H36" s="11"/>
      <c r="I36" s="114"/>
      <c r="J36" s="10"/>
      <c r="K36" s="6"/>
      <c r="L36" s="305" t="s">
        <v>93</v>
      </c>
      <c r="M36" s="136"/>
      <c r="N36" s="135"/>
      <c r="O36" s="309"/>
      <c r="P36" s="115"/>
      <c r="Q36" s="115"/>
      <c r="R36" s="115"/>
      <c r="S36" s="115"/>
      <c r="T36" s="10"/>
      <c r="U36" s="6"/>
      <c r="V36" s="126"/>
      <c r="W36" s="126"/>
      <c r="X36" s="126"/>
      <c r="Y36" s="126"/>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row>
    <row r="37" spans="1:58" s="4" customFormat="1" ht="8.25" customHeight="1" x14ac:dyDescent="0.25">
      <c r="A37" s="12"/>
      <c r="B37" s="112"/>
      <c r="C37" s="25"/>
      <c r="D37" s="113"/>
      <c r="E37" s="12"/>
      <c r="G37" s="12"/>
      <c r="H37" s="11"/>
      <c r="I37" s="114"/>
      <c r="J37" s="10"/>
      <c r="K37" s="6"/>
      <c r="L37" s="111"/>
      <c r="M37" s="12"/>
      <c r="O37" s="115"/>
      <c r="P37" s="115"/>
      <c r="Q37" s="115"/>
      <c r="R37" s="115"/>
      <c r="S37" s="115"/>
      <c r="T37" s="10"/>
      <c r="U37" s="6"/>
      <c r="V37" s="126"/>
      <c r="W37" s="126"/>
      <c r="X37" s="126"/>
      <c r="Y37" s="126"/>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row>
    <row r="38" spans="1:58" s="4" customFormat="1" x14ac:dyDescent="0.25">
      <c r="A38" s="12"/>
      <c r="B38" s="227" t="s">
        <v>75</v>
      </c>
      <c r="C38" s="201"/>
      <c r="D38" s="201"/>
      <c r="E38" s="201"/>
      <c r="G38" s="12"/>
      <c r="H38" s="11"/>
      <c r="I38" s="114"/>
      <c r="J38" s="10"/>
      <c r="K38" s="6"/>
      <c r="L38" s="111"/>
      <c r="M38" s="12"/>
      <c r="O38" s="115"/>
      <c r="P38" s="115"/>
      <c r="Q38" s="115"/>
      <c r="R38" s="115"/>
      <c r="S38" s="115"/>
      <c r="T38" s="10"/>
      <c r="U38" s="6"/>
      <c r="V38" s="126"/>
      <c r="W38" s="126"/>
      <c r="X38" s="126"/>
      <c r="Y38" s="126"/>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row>
    <row r="39" spans="1:58" s="4" customFormat="1" x14ac:dyDescent="0.25">
      <c r="A39" s="12"/>
      <c r="B39" s="227" t="s">
        <v>99</v>
      </c>
      <c r="C39" s="201"/>
      <c r="D39" s="201"/>
      <c r="E39" s="201"/>
      <c r="G39" s="12"/>
      <c r="H39" s="497"/>
      <c r="I39" s="498"/>
      <c r="J39" s="10"/>
      <c r="K39" s="6"/>
      <c r="L39" s="111"/>
      <c r="M39" s="12"/>
      <c r="O39" s="115"/>
      <c r="P39" s="115"/>
      <c r="Q39" s="115"/>
      <c r="R39" s="115"/>
      <c r="S39" s="115"/>
      <c r="T39" s="10"/>
      <c r="U39" s="6"/>
      <c r="V39" s="126"/>
      <c r="W39" s="126"/>
      <c r="X39" s="126"/>
      <c r="Y39" s="126"/>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row>
    <row r="40" spans="1:58" s="99" customFormat="1" ht="7.2" customHeight="1" thickBot="1" x14ac:dyDescent="0.3">
      <c r="A40" s="139"/>
      <c r="B40" s="461"/>
      <c r="C40" s="462"/>
      <c r="D40" s="462"/>
      <c r="E40" s="462"/>
      <c r="F40" s="462"/>
      <c r="G40" s="462"/>
      <c r="H40" s="462"/>
      <c r="I40" s="462"/>
      <c r="J40" s="463"/>
      <c r="K40" s="82"/>
      <c r="L40" s="121"/>
      <c r="M40" s="87"/>
      <c r="N40" s="87"/>
      <c r="O40" s="87"/>
      <c r="P40" s="88"/>
      <c r="Q40" s="88"/>
      <c r="R40" s="89"/>
      <c r="S40" s="89"/>
      <c r="T40" s="122"/>
      <c r="U40" s="4"/>
      <c r="V40" s="126"/>
      <c r="W40" s="126"/>
      <c r="X40" s="126"/>
      <c r="Y40" s="126"/>
    </row>
    <row r="41" spans="1:58" s="99" customFormat="1" ht="5.4" customHeight="1" x14ac:dyDescent="0.25">
      <c r="A41" s="12"/>
      <c r="B41" s="143"/>
      <c r="C41" s="144"/>
      <c r="D41" s="144"/>
      <c r="E41" s="145"/>
      <c r="F41" s="146"/>
      <c r="G41" s="147"/>
      <c r="H41" s="145"/>
      <c r="I41" s="146"/>
      <c r="J41" s="148"/>
      <c r="K41" s="6"/>
      <c r="L41" s="143"/>
      <c r="M41" s="144"/>
      <c r="N41" s="144"/>
      <c r="O41" s="145"/>
      <c r="P41" s="146"/>
      <c r="Q41" s="147"/>
      <c r="R41" s="145"/>
      <c r="S41" s="146"/>
      <c r="T41" s="148"/>
      <c r="U41" s="6"/>
      <c r="W41" s="200"/>
      <c r="X41" s="200"/>
    </row>
    <row r="42" spans="1:58" s="298" customFormat="1" x14ac:dyDescent="0.25">
      <c r="A42" s="23"/>
      <c r="B42" s="422" t="s">
        <v>165</v>
      </c>
      <c r="C42" s="423"/>
      <c r="D42" s="423"/>
      <c r="E42" s="423"/>
      <c r="F42" s="423"/>
      <c r="G42" s="423"/>
      <c r="H42" s="423"/>
      <c r="I42" s="423"/>
      <c r="J42" s="296"/>
      <c r="K42" s="325"/>
      <c r="L42" s="422" t="s">
        <v>165</v>
      </c>
      <c r="M42" s="423"/>
      <c r="N42" s="423"/>
      <c r="O42" s="423"/>
      <c r="P42" s="423"/>
      <c r="Q42" s="423"/>
      <c r="R42" s="423"/>
      <c r="S42" s="423"/>
      <c r="T42" s="296"/>
      <c r="U42" s="297"/>
      <c r="V42" s="4"/>
      <c r="W42" s="200"/>
      <c r="X42" s="200"/>
      <c r="Y42" s="99"/>
      <c r="Z42" s="99"/>
    </row>
    <row r="43" spans="1:58" s="99" customFormat="1" ht="14.4" customHeight="1" x14ac:dyDescent="0.25">
      <c r="A43" s="12"/>
      <c r="B43" s="401" t="s">
        <v>140</v>
      </c>
      <c r="C43" s="402"/>
      <c r="D43" s="402"/>
      <c r="E43" s="402"/>
      <c r="F43" s="402"/>
      <c r="G43" s="402"/>
      <c r="H43" s="402"/>
      <c r="I43" s="402"/>
      <c r="J43" s="382"/>
      <c r="K43" s="4"/>
      <c r="L43" s="401" t="s">
        <v>140</v>
      </c>
      <c r="M43" s="402"/>
      <c r="N43" s="402"/>
      <c r="O43" s="402"/>
      <c r="P43" s="402"/>
      <c r="Q43" s="402"/>
      <c r="R43" s="402"/>
      <c r="S43" s="402"/>
      <c r="T43" s="17"/>
      <c r="U43" s="2"/>
      <c r="V43" s="137"/>
      <c r="W43" s="275"/>
      <c r="X43" s="275"/>
      <c r="Y43" s="137"/>
    </row>
    <row r="44" spans="1:58" s="99" customFormat="1" ht="6" customHeight="1" x14ac:dyDescent="0.25">
      <c r="A44" s="12"/>
      <c r="B44" s="202"/>
      <c r="C44" s="139"/>
      <c r="D44" s="54"/>
      <c r="E44" s="54"/>
      <c r="F44" s="55"/>
      <c r="G44" s="55"/>
      <c r="H44" s="55"/>
      <c r="I44" s="55"/>
      <c r="J44" s="17"/>
      <c r="K44" s="4"/>
      <c r="L44" s="111"/>
      <c r="M44" s="139"/>
      <c r="N44" s="2"/>
      <c r="O44" s="2"/>
      <c r="P44" s="2"/>
      <c r="Q44" s="2"/>
      <c r="R44" s="3"/>
      <c r="S44" s="5"/>
      <c r="T44" s="17"/>
      <c r="U44" s="2"/>
      <c r="V44" s="137"/>
      <c r="W44" s="275"/>
      <c r="X44" s="275"/>
      <c r="Y44" s="137"/>
    </row>
    <row r="45" spans="1:58" s="99" customFormat="1" ht="14.4" customHeight="1" x14ac:dyDescent="0.25">
      <c r="A45" s="12"/>
      <c r="B45" s="111" t="s">
        <v>166</v>
      </c>
      <c r="C45" s="6"/>
      <c r="D45" s="6"/>
      <c r="E45" s="6"/>
      <c r="F45" s="2"/>
      <c r="G45" s="404"/>
      <c r="H45" s="405"/>
      <c r="I45" s="11" t="s">
        <v>54</v>
      </c>
      <c r="J45" s="10"/>
      <c r="K45" s="6"/>
      <c r="L45" s="111" t="s">
        <v>166</v>
      </c>
      <c r="M45" s="6"/>
      <c r="N45" s="6"/>
      <c r="O45" s="6"/>
      <c r="P45" s="2"/>
      <c r="Q45" s="404" t="str">
        <f>IF($P$25="J",G45,IF($P$25="T",G45," "))</f>
        <v xml:space="preserve"> </v>
      </c>
      <c r="R45" s="405"/>
      <c r="S45" s="11" t="s">
        <v>32</v>
      </c>
      <c r="T45" s="10"/>
      <c r="U45" s="6"/>
      <c r="V45" s="127"/>
      <c r="W45" s="200"/>
      <c r="X45" s="200"/>
      <c r="Y45" s="126"/>
    </row>
    <row r="46" spans="1:58" s="99" customFormat="1" ht="6" customHeight="1" thickBot="1" x14ac:dyDescent="0.3">
      <c r="A46" s="12"/>
      <c r="B46" s="84"/>
      <c r="C46" s="2"/>
      <c r="D46" s="2"/>
      <c r="E46" s="2"/>
      <c r="F46" s="2"/>
      <c r="G46" s="313"/>
      <c r="H46" s="3"/>
      <c r="I46" s="5"/>
      <c r="J46" s="17"/>
      <c r="K46" s="4"/>
      <c r="L46" s="84"/>
      <c r="M46" s="2"/>
      <c r="N46" s="2"/>
      <c r="O46" s="2"/>
      <c r="P46" s="2"/>
      <c r="Q46" s="2"/>
      <c r="R46" s="3"/>
      <c r="S46" s="5"/>
      <c r="T46" s="17"/>
      <c r="U46" s="2"/>
      <c r="W46" s="200"/>
      <c r="X46" s="200"/>
    </row>
    <row r="47" spans="1:58" s="99" customFormat="1" ht="14.4" customHeight="1" thickTop="1" thickBot="1" x14ac:dyDescent="0.3">
      <c r="B47" s="406" t="s">
        <v>157</v>
      </c>
      <c r="C47" s="407"/>
      <c r="D47" s="407"/>
      <c r="E47" s="407"/>
      <c r="F47" s="336"/>
      <c r="G47" s="340" t="s">
        <v>3</v>
      </c>
      <c r="H47" s="336" t="s">
        <v>151</v>
      </c>
      <c r="I47" s="387" t="s">
        <v>2</v>
      </c>
      <c r="J47" s="332"/>
      <c r="K47" s="328"/>
      <c r="L47" s="406" t="s">
        <v>157</v>
      </c>
      <c r="M47" s="407"/>
      <c r="N47" s="407"/>
      <c r="O47" s="407"/>
      <c r="P47" s="336" t="str">
        <f>IF($P$25="J",IF(F47=0,"",F47)," ")</f>
        <v xml:space="preserve"> </v>
      </c>
      <c r="Q47" s="340" t="s">
        <v>3</v>
      </c>
      <c r="R47" s="336" t="str">
        <f>IF($P$25="J",H47," ")</f>
        <v xml:space="preserve"> </v>
      </c>
      <c r="S47" s="387" t="s">
        <v>2</v>
      </c>
      <c r="T47" s="332"/>
      <c r="U47" s="329"/>
      <c r="V47" s="330"/>
      <c r="W47" s="330"/>
      <c r="X47" s="330"/>
      <c r="Y47" s="293"/>
      <c r="Z47" s="293"/>
      <c r="AA47" s="293"/>
      <c r="AB47" s="293"/>
      <c r="AC47" s="293"/>
    </row>
    <row r="48" spans="1:58" s="99" customFormat="1" ht="13.8" thickTop="1" x14ac:dyDescent="0.25">
      <c r="B48" s="406"/>
      <c r="C48" s="407"/>
      <c r="D48" s="407"/>
      <c r="E48" s="407"/>
      <c r="F48" s="386"/>
      <c r="G48" s="388"/>
      <c r="H48" s="388"/>
      <c r="I48" s="389"/>
      <c r="J48" s="332"/>
      <c r="K48" s="328"/>
      <c r="L48" s="406"/>
      <c r="M48" s="407"/>
      <c r="N48" s="407"/>
      <c r="O48" s="407"/>
      <c r="P48" s="386"/>
      <c r="Q48" s="390"/>
      <c r="R48" s="390"/>
      <c r="S48" s="391"/>
      <c r="T48" s="332"/>
      <c r="U48" s="329"/>
      <c r="V48" s="330"/>
      <c r="W48" s="330"/>
      <c r="X48" s="330"/>
      <c r="Y48" s="293"/>
      <c r="Z48" s="293"/>
      <c r="AA48" s="293"/>
      <c r="AB48" s="293"/>
      <c r="AC48" s="293"/>
    </row>
    <row r="49" spans="1:45" s="99" customFormat="1" ht="5.25" customHeight="1" x14ac:dyDescent="0.25">
      <c r="B49" s="383"/>
      <c r="C49" s="384"/>
      <c r="D49" s="384"/>
      <c r="E49" s="384"/>
      <c r="F49" s="384"/>
      <c r="G49" s="384"/>
      <c r="H49" s="384"/>
      <c r="I49" s="384"/>
      <c r="J49" s="83"/>
      <c r="L49" s="383"/>
      <c r="M49" s="384"/>
      <c r="N49" s="384"/>
      <c r="O49" s="384"/>
      <c r="P49" s="384"/>
      <c r="Q49" s="385"/>
      <c r="R49" s="385"/>
      <c r="S49" s="385"/>
      <c r="T49" s="83"/>
      <c r="U49" s="329"/>
      <c r="V49" s="330"/>
      <c r="W49" s="330"/>
      <c r="X49" s="330"/>
      <c r="Y49" s="293"/>
      <c r="Z49" s="293"/>
      <c r="AA49" s="293"/>
      <c r="AB49" s="293"/>
      <c r="AC49" s="293"/>
    </row>
    <row r="50" spans="1:45" s="99" customFormat="1" ht="12.75" customHeight="1" x14ac:dyDescent="0.25">
      <c r="B50" s="406" t="s">
        <v>152</v>
      </c>
      <c r="C50" s="407"/>
      <c r="D50" s="407"/>
      <c r="E50" s="407"/>
      <c r="F50" s="407"/>
      <c r="G50" s="408"/>
      <c r="H50" s="409"/>
      <c r="I50" s="391" t="s">
        <v>33</v>
      </c>
      <c r="J50" s="332"/>
      <c r="K50" s="328"/>
      <c r="L50" s="406" t="s">
        <v>152</v>
      </c>
      <c r="M50" s="407"/>
      <c r="N50" s="407"/>
      <c r="O50" s="407"/>
      <c r="P50" s="407"/>
      <c r="Q50" s="408" t="str">
        <f>IF($P$25="J",G50," ")</f>
        <v xml:space="preserve"> </v>
      </c>
      <c r="R50" s="409"/>
      <c r="S50" s="391" t="s">
        <v>33</v>
      </c>
      <c r="T50" s="332"/>
      <c r="U50" s="329"/>
      <c r="V50" s="330"/>
      <c r="W50" s="330"/>
      <c r="X50" s="330"/>
      <c r="Y50" s="293"/>
      <c r="Z50" s="293"/>
      <c r="AA50" s="293"/>
      <c r="AB50" s="293"/>
      <c r="AC50" s="293"/>
    </row>
    <row r="51" spans="1:45" s="99" customFormat="1" x14ac:dyDescent="0.25">
      <c r="B51" s="406"/>
      <c r="C51" s="407"/>
      <c r="D51" s="407"/>
      <c r="E51" s="407"/>
      <c r="F51" s="407"/>
      <c r="G51" s="392"/>
      <c r="H51" s="392"/>
      <c r="I51" s="391"/>
      <c r="J51" s="332"/>
      <c r="K51" s="328"/>
      <c r="L51" s="406"/>
      <c r="M51" s="407"/>
      <c r="N51" s="407"/>
      <c r="O51" s="407"/>
      <c r="P51" s="407"/>
      <c r="Q51" s="390"/>
      <c r="R51" s="390"/>
      <c r="S51" s="391"/>
      <c r="T51" s="332"/>
      <c r="U51" s="329"/>
      <c r="V51" s="330"/>
      <c r="W51" s="330"/>
      <c r="X51" s="330"/>
      <c r="Y51" s="293"/>
      <c r="Z51" s="293"/>
      <c r="AA51" s="293"/>
      <c r="AB51" s="293"/>
      <c r="AC51" s="293"/>
    </row>
    <row r="52" spans="1:45" s="99" customFormat="1" ht="7.2" customHeight="1" x14ac:dyDescent="0.25">
      <c r="B52" s="393"/>
      <c r="C52" s="386"/>
      <c r="D52" s="386"/>
      <c r="E52" s="386"/>
      <c r="F52" s="394"/>
      <c r="G52" s="394"/>
      <c r="H52" s="394"/>
      <c r="I52" s="394"/>
      <c r="J52" s="332"/>
      <c r="K52" s="328"/>
      <c r="L52" s="393"/>
      <c r="M52" s="386"/>
      <c r="N52" s="386"/>
      <c r="O52" s="386"/>
      <c r="P52" s="394"/>
      <c r="Q52" s="394"/>
      <c r="R52" s="394"/>
      <c r="S52" s="394"/>
      <c r="T52" s="332"/>
      <c r="U52" s="329"/>
      <c r="V52" s="330"/>
      <c r="W52" s="330"/>
      <c r="X52" s="330"/>
      <c r="Y52" s="293"/>
      <c r="Z52" s="293"/>
      <c r="AA52" s="293"/>
      <c r="AB52" s="293"/>
      <c r="AC52" s="293"/>
    </row>
    <row r="53" spans="1:45" s="99" customFormat="1" ht="13.2" customHeight="1" x14ac:dyDescent="0.25">
      <c r="B53" s="406" t="s">
        <v>158</v>
      </c>
      <c r="C53" s="407"/>
      <c r="D53" s="407"/>
      <c r="E53" s="407"/>
      <c r="F53" s="407"/>
      <c r="G53" s="404"/>
      <c r="H53" s="405"/>
      <c r="I53" s="391" t="s">
        <v>32</v>
      </c>
      <c r="J53" s="332"/>
      <c r="K53" s="328"/>
      <c r="L53" s="406" t="s">
        <v>158</v>
      </c>
      <c r="M53" s="407"/>
      <c r="N53" s="407"/>
      <c r="O53" s="407"/>
      <c r="P53" s="407"/>
      <c r="Q53" s="404" t="str">
        <f>IF($P$25="J",G53," ")</f>
        <v xml:space="preserve"> </v>
      </c>
      <c r="R53" s="405"/>
      <c r="S53" s="391" t="s">
        <v>32</v>
      </c>
      <c r="T53" s="332"/>
      <c r="U53" s="329"/>
      <c r="V53" s="330"/>
      <c r="W53" s="330"/>
      <c r="X53" s="330"/>
      <c r="Y53" s="293"/>
      <c r="Z53" s="293"/>
      <c r="AA53" s="293"/>
      <c r="AB53" s="293"/>
      <c r="AC53" s="293"/>
    </row>
    <row r="54" spans="1:45" s="99" customFormat="1" x14ac:dyDescent="0.25">
      <c r="B54" s="406"/>
      <c r="C54" s="407"/>
      <c r="D54" s="407"/>
      <c r="E54" s="407"/>
      <c r="F54" s="407"/>
      <c r="G54" s="392"/>
      <c r="H54" s="392"/>
      <c r="I54" s="391"/>
      <c r="J54" s="332"/>
      <c r="K54" s="328"/>
      <c r="L54" s="406"/>
      <c r="M54" s="407"/>
      <c r="N54" s="407"/>
      <c r="O54" s="407"/>
      <c r="P54" s="407"/>
      <c r="Q54" s="390"/>
      <c r="R54" s="390"/>
      <c r="S54" s="391"/>
      <c r="T54" s="332"/>
      <c r="U54" s="329"/>
      <c r="V54" s="330"/>
      <c r="W54" s="330"/>
      <c r="X54" s="330"/>
      <c r="Y54" s="293"/>
      <c r="Z54" s="293"/>
      <c r="AA54" s="293"/>
      <c r="AB54" s="293"/>
      <c r="AC54" s="293"/>
    </row>
    <row r="55" spans="1:45" s="99" customFormat="1" ht="6.6" customHeight="1" x14ac:dyDescent="0.25">
      <c r="B55" s="393"/>
      <c r="C55" s="386"/>
      <c r="D55" s="386"/>
      <c r="E55" s="386"/>
      <c r="F55" s="394"/>
      <c r="G55" s="394"/>
      <c r="H55" s="394"/>
      <c r="I55" s="394"/>
      <c r="J55" s="332"/>
      <c r="K55" s="328"/>
      <c r="L55" s="393"/>
      <c r="M55" s="386"/>
      <c r="N55" s="386"/>
      <c r="O55" s="386"/>
      <c r="P55" s="394"/>
      <c r="Q55" s="394"/>
      <c r="R55" s="394"/>
      <c r="S55" s="394"/>
      <c r="T55" s="332"/>
      <c r="U55" s="329"/>
      <c r="V55" s="330"/>
      <c r="W55" s="330"/>
      <c r="X55" s="330"/>
      <c r="Y55" s="293"/>
      <c r="Z55" s="293"/>
      <c r="AA55" s="293"/>
      <c r="AB55" s="293"/>
      <c r="AC55" s="293"/>
    </row>
    <row r="56" spans="1:45" s="99" customFormat="1" ht="13.2" customHeight="1" x14ac:dyDescent="0.25">
      <c r="B56" s="406" t="s">
        <v>153</v>
      </c>
      <c r="C56" s="407"/>
      <c r="D56" s="407"/>
      <c r="E56" s="407"/>
      <c r="F56" s="407"/>
      <c r="G56" s="404"/>
      <c r="H56" s="405"/>
      <c r="I56" s="391" t="s">
        <v>32</v>
      </c>
      <c r="J56" s="332"/>
      <c r="K56" s="328"/>
      <c r="L56" s="406" t="s">
        <v>153</v>
      </c>
      <c r="M56" s="407"/>
      <c r="N56" s="407"/>
      <c r="O56" s="407"/>
      <c r="P56" s="407"/>
      <c r="Q56" s="404" t="str">
        <f>IF($P$25="J",G56," ")</f>
        <v xml:space="preserve"> </v>
      </c>
      <c r="R56" s="405"/>
      <c r="S56" s="391" t="s">
        <v>32</v>
      </c>
      <c r="T56" s="332"/>
      <c r="U56" s="329"/>
      <c r="V56" s="330"/>
      <c r="W56" s="330"/>
      <c r="X56" s="330"/>
      <c r="Y56" s="293"/>
      <c r="Z56" s="293"/>
      <c r="AA56" s="293"/>
      <c r="AB56" s="293"/>
      <c r="AC56" s="293"/>
    </row>
    <row r="57" spans="1:45" s="99" customFormat="1" x14ac:dyDescent="0.25">
      <c r="B57" s="406"/>
      <c r="C57" s="407"/>
      <c r="D57" s="407"/>
      <c r="E57" s="407"/>
      <c r="F57" s="407"/>
      <c r="G57" s="392"/>
      <c r="H57" s="392"/>
      <c r="I57" s="391"/>
      <c r="J57" s="332"/>
      <c r="K57" s="328"/>
      <c r="L57" s="406"/>
      <c r="M57" s="407"/>
      <c r="N57" s="407"/>
      <c r="O57" s="407"/>
      <c r="P57" s="407"/>
      <c r="Q57" s="390"/>
      <c r="R57" s="390"/>
      <c r="S57" s="391"/>
      <c r="T57" s="332"/>
      <c r="U57" s="329"/>
      <c r="V57" s="330"/>
      <c r="W57" s="330"/>
      <c r="X57" s="330"/>
      <c r="Y57" s="293"/>
      <c r="Z57" s="293"/>
      <c r="AA57" s="293"/>
      <c r="AB57" s="293"/>
      <c r="AC57" s="293"/>
    </row>
    <row r="58" spans="1:45" s="99" customFormat="1" ht="7.5" customHeight="1" x14ac:dyDescent="0.25">
      <c r="B58" s="393"/>
      <c r="C58" s="386"/>
      <c r="D58" s="386"/>
      <c r="E58" s="386"/>
      <c r="F58" s="386"/>
      <c r="G58" s="392"/>
      <c r="H58" s="392"/>
      <c r="I58" s="391"/>
      <c r="J58" s="332"/>
      <c r="K58" s="328"/>
      <c r="L58" s="393"/>
      <c r="M58" s="386"/>
      <c r="N58" s="386"/>
      <c r="O58" s="386"/>
      <c r="P58" s="386"/>
      <c r="Q58" s="392"/>
      <c r="R58" s="392"/>
      <c r="S58" s="391"/>
      <c r="T58" s="332"/>
      <c r="U58" s="329"/>
      <c r="V58" s="330"/>
      <c r="W58" s="330"/>
      <c r="X58" s="330"/>
      <c r="Y58" s="293"/>
      <c r="Z58" s="293"/>
      <c r="AA58" s="293"/>
      <c r="AB58" s="293"/>
      <c r="AC58" s="293"/>
    </row>
    <row r="59" spans="1:45" s="99" customFormat="1" ht="13.2" customHeight="1" x14ac:dyDescent="0.25">
      <c r="B59" s="406" t="s">
        <v>154</v>
      </c>
      <c r="C59" s="407"/>
      <c r="D59" s="407"/>
      <c r="E59" s="407"/>
      <c r="F59" s="407"/>
      <c r="G59" s="404"/>
      <c r="H59" s="405"/>
      <c r="I59" s="391" t="s">
        <v>32</v>
      </c>
      <c r="J59" s="332"/>
      <c r="K59" s="328"/>
      <c r="L59" s="406" t="s">
        <v>154</v>
      </c>
      <c r="M59" s="407"/>
      <c r="N59" s="407"/>
      <c r="O59" s="407"/>
      <c r="P59" s="407"/>
      <c r="Q59" s="404" t="str">
        <f>IF($P$25="J",G59," ")</f>
        <v xml:space="preserve"> </v>
      </c>
      <c r="R59" s="405"/>
      <c r="S59" s="391" t="s">
        <v>32</v>
      </c>
      <c r="T59" s="332"/>
      <c r="U59" s="329"/>
      <c r="V59" s="330"/>
      <c r="W59" s="330"/>
      <c r="X59" s="330"/>
      <c r="Y59" s="293"/>
      <c r="Z59" s="293"/>
      <c r="AA59" s="293"/>
      <c r="AB59" s="293"/>
      <c r="AC59" s="293"/>
    </row>
    <row r="60" spans="1:45" s="99" customFormat="1" x14ac:dyDescent="0.25">
      <c r="B60" s="406"/>
      <c r="C60" s="407"/>
      <c r="D60" s="407"/>
      <c r="E60" s="407"/>
      <c r="F60" s="407"/>
      <c r="G60" s="392"/>
      <c r="H60" s="392"/>
      <c r="I60" s="391"/>
      <c r="J60" s="332"/>
      <c r="K60" s="328"/>
      <c r="L60" s="406"/>
      <c r="M60" s="407"/>
      <c r="N60" s="407"/>
      <c r="O60" s="407"/>
      <c r="P60" s="407"/>
      <c r="Q60" s="390"/>
      <c r="R60" s="390"/>
      <c r="S60" s="391"/>
      <c r="T60" s="332"/>
      <c r="U60" s="329"/>
      <c r="V60" s="330"/>
      <c r="W60" s="330"/>
      <c r="X60" s="330"/>
      <c r="Y60" s="293"/>
      <c r="Z60" s="293"/>
      <c r="AA60" s="293"/>
      <c r="AB60" s="293"/>
      <c r="AC60" s="293"/>
    </row>
    <row r="61" spans="1:45" s="99" customFormat="1" ht="4.8" customHeight="1" thickBot="1" x14ac:dyDescent="0.3">
      <c r="B61" s="424"/>
      <c r="C61" s="425"/>
      <c r="D61" s="425"/>
      <c r="E61" s="425"/>
      <c r="F61" s="425"/>
      <c r="G61" s="425"/>
      <c r="H61" s="425"/>
      <c r="I61" s="425"/>
      <c r="J61" s="395"/>
      <c r="L61" s="426"/>
      <c r="M61" s="427"/>
      <c r="N61" s="427"/>
      <c r="O61" s="427"/>
      <c r="P61" s="427"/>
      <c r="Q61" s="427"/>
      <c r="R61" s="427"/>
      <c r="S61" s="427"/>
      <c r="T61" s="395"/>
      <c r="U61" s="329"/>
      <c r="V61" s="330"/>
      <c r="W61" s="330"/>
      <c r="X61" s="330"/>
      <c r="Y61" s="293"/>
      <c r="Z61" s="293"/>
      <c r="AA61" s="293"/>
      <c r="AB61" s="293"/>
      <c r="AC61" s="293"/>
    </row>
    <row r="62" spans="1:45" s="99" customFormat="1" ht="6" customHeight="1" thickTop="1" x14ac:dyDescent="0.25">
      <c r="A62" s="12"/>
      <c r="B62" s="169"/>
      <c r="C62" s="170"/>
      <c r="D62" s="170"/>
      <c r="E62" s="170"/>
      <c r="F62" s="171"/>
      <c r="G62" s="171"/>
      <c r="H62" s="171"/>
      <c r="I62" s="172"/>
      <c r="J62" s="173"/>
      <c r="K62" s="6"/>
      <c r="L62" s="169"/>
      <c r="M62" s="170"/>
      <c r="N62" s="170"/>
      <c r="O62" s="170"/>
      <c r="P62" s="171"/>
      <c r="Q62" s="171"/>
      <c r="R62" s="171"/>
      <c r="S62" s="172"/>
      <c r="T62" s="10"/>
      <c r="U62" s="6"/>
      <c r="W62" s="293"/>
      <c r="AF62" s="81"/>
      <c r="AG62" s="81"/>
      <c r="AH62" s="81"/>
      <c r="AI62" s="81"/>
      <c r="AJ62" s="81"/>
      <c r="AK62" s="81"/>
      <c r="AL62" s="81"/>
      <c r="AM62" s="81"/>
      <c r="AN62" s="81"/>
      <c r="AO62" s="81"/>
      <c r="AP62" s="81"/>
      <c r="AQ62" s="81"/>
      <c r="AR62" s="81"/>
      <c r="AS62" s="81"/>
    </row>
    <row r="63" spans="1:45" s="126" customFormat="1" ht="12" customHeight="1" x14ac:dyDescent="0.25">
      <c r="B63" s="416" t="s">
        <v>129</v>
      </c>
      <c r="C63" s="417"/>
      <c r="D63" s="417"/>
      <c r="E63" s="331" t="str">
        <f>IF(G16="","",G16/G13)</f>
        <v/>
      </c>
      <c r="F63" s="417" t="s">
        <v>130</v>
      </c>
      <c r="G63" s="417"/>
      <c r="H63" s="417"/>
      <c r="I63" s="417"/>
      <c r="J63" s="332"/>
      <c r="K63" s="328"/>
      <c r="L63" s="416" t="s">
        <v>129</v>
      </c>
      <c r="M63" s="417"/>
      <c r="N63" s="417"/>
      <c r="O63" s="331" t="str">
        <f>IF(Q13=0,"",IF(Q16="","",IF($P$25="J",Q16/Q13,"")))</f>
        <v/>
      </c>
      <c r="P63" s="417" t="s">
        <v>130</v>
      </c>
      <c r="Q63" s="417"/>
      <c r="R63" s="417"/>
      <c r="S63" s="417"/>
      <c r="T63" s="332"/>
      <c r="U63" s="329"/>
      <c r="V63" s="330"/>
      <c r="W63" s="330"/>
      <c r="X63" s="330"/>
      <c r="Y63" s="330"/>
      <c r="Z63" s="330"/>
      <c r="AA63" s="330"/>
      <c r="AB63" s="330"/>
      <c r="AC63" s="330"/>
    </row>
    <row r="64" spans="1:45" s="126" customFormat="1" ht="12" customHeight="1" x14ac:dyDescent="0.25">
      <c r="B64" s="416"/>
      <c r="C64" s="417"/>
      <c r="D64" s="417"/>
      <c r="E64" s="335"/>
      <c r="F64" s="417"/>
      <c r="G64" s="417"/>
      <c r="H64" s="417"/>
      <c r="I64" s="417"/>
      <c r="J64" s="332"/>
      <c r="K64" s="328"/>
      <c r="L64" s="416"/>
      <c r="M64" s="417"/>
      <c r="N64" s="417"/>
      <c r="O64" s="335"/>
      <c r="P64" s="417"/>
      <c r="Q64" s="417"/>
      <c r="R64" s="417"/>
      <c r="S64" s="417"/>
      <c r="T64" s="332"/>
      <c r="U64" s="329"/>
      <c r="V64" s="330"/>
      <c r="W64" s="330"/>
      <c r="X64" s="330"/>
      <c r="Y64" s="330"/>
      <c r="Z64" s="330"/>
      <c r="AA64" s="330"/>
      <c r="AB64" s="330"/>
      <c r="AC64" s="330"/>
    </row>
    <row r="65" spans="1:29" s="126" customFormat="1" ht="5.25" customHeight="1" x14ac:dyDescent="0.25">
      <c r="B65" s="333"/>
      <c r="C65" s="334"/>
      <c r="D65" s="334"/>
      <c r="E65" s="335"/>
      <c r="F65" s="334"/>
      <c r="G65" s="334"/>
      <c r="H65" s="334"/>
      <c r="I65" s="334"/>
      <c r="J65" s="332"/>
      <c r="K65" s="328"/>
      <c r="L65" s="333"/>
      <c r="M65" s="334"/>
      <c r="N65" s="334"/>
      <c r="O65" s="335"/>
      <c r="P65" s="334"/>
      <c r="Q65" s="334"/>
      <c r="R65" s="334"/>
      <c r="S65" s="334"/>
      <c r="T65" s="332"/>
      <c r="U65" s="329"/>
      <c r="V65" s="330"/>
      <c r="W65" s="330"/>
      <c r="X65" s="330"/>
      <c r="Y65" s="330"/>
      <c r="Z65" s="330"/>
      <c r="AA65" s="330"/>
      <c r="AB65" s="330"/>
      <c r="AC65" s="330"/>
    </row>
    <row r="66" spans="1:29" s="126" customFormat="1" ht="12" customHeight="1" x14ac:dyDescent="0.25">
      <c r="B66" s="416" t="s">
        <v>131</v>
      </c>
      <c r="C66" s="417" t="s">
        <v>132</v>
      </c>
      <c r="D66" s="417"/>
      <c r="E66" s="331" t="str">
        <f>IF(G19="","",G19/G13)</f>
        <v/>
      </c>
      <c r="F66" s="417" t="s">
        <v>130</v>
      </c>
      <c r="G66" s="417"/>
      <c r="H66" s="417"/>
      <c r="I66" s="417"/>
      <c r="J66" s="332"/>
      <c r="K66" s="328"/>
      <c r="L66" s="416" t="s">
        <v>131</v>
      </c>
      <c r="M66" s="417" t="s">
        <v>132</v>
      </c>
      <c r="N66" s="417"/>
      <c r="O66" s="331" t="str">
        <f>IF(Q16=0,"",IF(Q19=0,"",IF($P$25="J",Q19/Q16,"")))</f>
        <v/>
      </c>
      <c r="P66" s="417" t="s">
        <v>130</v>
      </c>
      <c r="Q66" s="417"/>
      <c r="R66" s="417"/>
      <c r="S66" s="417"/>
      <c r="T66" s="332"/>
      <c r="U66" s="329"/>
      <c r="V66" s="330"/>
      <c r="W66" s="330"/>
      <c r="X66" s="330"/>
      <c r="Y66" s="330"/>
      <c r="Z66" s="330"/>
      <c r="AA66" s="330"/>
      <c r="AB66" s="330"/>
      <c r="AC66" s="330"/>
    </row>
    <row r="67" spans="1:29" s="126" customFormat="1" ht="12" customHeight="1" x14ac:dyDescent="0.25">
      <c r="B67" s="416"/>
      <c r="C67" s="417"/>
      <c r="D67" s="417"/>
      <c r="E67" s="335"/>
      <c r="F67" s="417"/>
      <c r="G67" s="417"/>
      <c r="H67" s="417"/>
      <c r="I67" s="417"/>
      <c r="J67" s="332"/>
      <c r="K67" s="328"/>
      <c r="L67" s="416"/>
      <c r="M67" s="417"/>
      <c r="N67" s="417"/>
      <c r="O67" s="335"/>
      <c r="P67" s="417"/>
      <c r="Q67" s="417"/>
      <c r="R67" s="417"/>
      <c r="S67" s="417"/>
      <c r="T67" s="332"/>
      <c r="U67" s="329"/>
      <c r="V67" s="330"/>
      <c r="W67" s="330"/>
      <c r="X67" s="330"/>
      <c r="Y67" s="330"/>
      <c r="Z67" s="330"/>
      <c r="AA67" s="330"/>
      <c r="AB67" s="330"/>
      <c r="AC67" s="330"/>
    </row>
    <row r="68" spans="1:29" s="199" customFormat="1" ht="6" customHeight="1" thickBot="1" x14ac:dyDescent="0.3">
      <c r="B68" s="367"/>
      <c r="C68" s="368"/>
      <c r="D68" s="368"/>
      <c r="E68" s="366"/>
      <c r="F68" s="368"/>
      <c r="G68" s="368"/>
      <c r="H68" s="368"/>
      <c r="I68" s="368"/>
      <c r="J68" s="365"/>
      <c r="K68" s="363"/>
      <c r="L68" s="367"/>
      <c r="M68" s="368"/>
      <c r="N68" s="368"/>
      <c r="O68" s="366"/>
      <c r="P68" s="368"/>
      <c r="Q68" s="368"/>
      <c r="R68" s="368"/>
      <c r="S68" s="368"/>
      <c r="T68" s="365"/>
      <c r="U68" s="364"/>
      <c r="V68" s="293"/>
      <c r="W68" s="293"/>
      <c r="X68" s="293"/>
      <c r="Y68" s="293"/>
      <c r="Z68" s="293"/>
      <c r="AA68" s="293"/>
      <c r="AB68" s="293"/>
      <c r="AC68" s="293"/>
    </row>
    <row r="69" spans="1:29" s="126" customFormat="1" ht="12" customHeight="1" thickTop="1" thickBot="1" x14ac:dyDescent="0.3">
      <c r="B69" s="416" t="s">
        <v>150</v>
      </c>
      <c r="C69" s="417"/>
      <c r="D69" s="417"/>
      <c r="E69" s="417"/>
      <c r="F69" s="336"/>
      <c r="G69" s="337" t="s">
        <v>3</v>
      </c>
      <c r="H69" s="336" t="str">
        <f>IF(F69="","x","")</f>
        <v>x</v>
      </c>
      <c r="I69" s="338" t="s">
        <v>2</v>
      </c>
      <c r="J69" s="332"/>
      <c r="K69" s="328"/>
      <c r="L69" s="416" t="s">
        <v>150</v>
      </c>
      <c r="M69" s="417"/>
      <c r="N69" s="417"/>
      <c r="O69" s="417"/>
      <c r="P69" s="336" t="str">
        <f>IF($P$25="J",IF(F69=0," ",F69)," ")</f>
        <v xml:space="preserve"> </v>
      </c>
      <c r="Q69" s="337" t="s">
        <v>3</v>
      </c>
      <c r="R69" s="336" t="str">
        <f>IF(P69=" ","x","")</f>
        <v>x</v>
      </c>
      <c r="S69" s="338" t="s">
        <v>2</v>
      </c>
      <c r="T69" s="332"/>
      <c r="U69" s="329"/>
      <c r="V69" s="330"/>
      <c r="W69" s="330"/>
      <c r="X69" s="330"/>
      <c r="Y69" s="330"/>
      <c r="Z69" s="330"/>
      <c r="AA69" s="330"/>
      <c r="AB69" s="330"/>
      <c r="AC69" s="330"/>
    </row>
    <row r="70" spans="1:29" s="126" customFormat="1" ht="12" customHeight="1" thickTop="1" x14ac:dyDescent="0.25">
      <c r="B70" s="416"/>
      <c r="C70" s="417"/>
      <c r="D70" s="417"/>
      <c r="E70" s="417"/>
      <c r="F70" s="334"/>
      <c r="G70" s="334"/>
      <c r="H70" s="334"/>
      <c r="I70" s="334"/>
      <c r="J70" s="332"/>
      <c r="K70" s="328"/>
      <c r="L70" s="416"/>
      <c r="M70" s="417"/>
      <c r="N70" s="417"/>
      <c r="O70" s="417"/>
      <c r="P70" s="334"/>
      <c r="Q70" s="334"/>
      <c r="R70" s="334"/>
      <c r="S70" s="334"/>
      <c r="T70" s="332"/>
      <c r="U70" s="329"/>
      <c r="V70" s="330"/>
      <c r="W70" s="330"/>
      <c r="X70" s="330"/>
      <c r="Y70" s="330"/>
      <c r="Z70" s="330"/>
      <c r="AA70" s="330"/>
      <c r="AB70" s="330"/>
      <c r="AC70" s="330"/>
    </row>
    <row r="71" spans="1:29" s="126" customFormat="1" ht="12" customHeight="1" x14ac:dyDescent="0.25">
      <c r="B71" s="339" t="s">
        <v>133</v>
      </c>
      <c r="C71" s="334"/>
      <c r="D71" s="334"/>
      <c r="E71" s="335"/>
      <c r="F71" s="334"/>
      <c r="G71" s="334"/>
      <c r="H71" s="334"/>
      <c r="I71" s="334"/>
      <c r="J71" s="332"/>
      <c r="K71" s="328"/>
      <c r="L71" s="339" t="s">
        <v>133</v>
      </c>
      <c r="M71" s="334"/>
      <c r="N71" s="334"/>
      <c r="O71" s="335"/>
      <c r="P71" s="334"/>
      <c r="Q71" s="334"/>
      <c r="R71" s="334"/>
      <c r="S71" s="334"/>
      <c r="T71" s="332"/>
      <c r="U71" s="329"/>
      <c r="V71" s="330"/>
      <c r="W71" s="330"/>
      <c r="X71" s="330"/>
      <c r="Y71" s="330"/>
      <c r="Z71" s="330"/>
      <c r="AA71" s="330"/>
      <c r="AB71" s="330"/>
      <c r="AC71" s="330"/>
    </row>
    <row r="72" spans="1:29" s="199" customFormat="1" ht="4.5" customHeight="1" x14ac:dyDescent="0.25">
      <c r="B72" s="369"/>
      <c r="C72" s="363"/>
      <c r="E72" s="370"/>
      <c r="F72" s="371"/>
      <c r="G72" s="372"/>
      <c r="H72" s="372"/>
      <c r="I72" s="372"/>
      <c r="J72" s="365"/>
      <c r="K72" s="363"/>
      <c r="L72" s="369"/>
      <c r="M72" s="363"/>
      <c r="O72" s="370"/>
      <c r="P72" s="371"/>
      <c r="Q72" s="372"/>
      <c r="R72" s="372"/>
      <c r="S72" s="372"/>
      <c r="T72" s="365"/>
      <c r="U72" s="364"/>
      <c r="V72" s="293"/>
      <c r="W72" s="293"/>
      <c r="X72" s="293"/>
      <c r="Y72" s="293"/>
      <c r="Z72" s="293"/>
      <c r="AA72" s="293"/>
      <c r="AB72" s="293"/>
      <c r="AC72" s="293"/>
    </row>
    <row r="73" spans="1:29" s="126" customFormat="1" ht="20.399999999999999" customHeight="1" thickBot="1" x14ac:dyDescent="0.3">
      <c r="A73" s="341"/>
      <c r="B73" s="342" t="s">
        <v>134</v>
      </c>
      <c r="C73" s="418" t="s">
        <v>135</v>
      </c>
      <c r="D73" s="419"/>
      <c r="E73" s="420" t="s">
        <v>136</v>
      </c>
      <c r="F73" s="421"/>
      <c r="G73" s="343" t="s">
        <v>137</v>
      </c>
      <c r="H73" s="344" t="s">
        <v>138</v>
      </c>
      <c r="I73" s="345" t="s">
        <v>34</v>
      </c>
      <c r="J73" s="346"/>
      <c r="K73" s="347"/>
      <c r="L73" s="342" t="s">
        <v>134</v>
      </c>
      <c r="M73" s="418" t="s">
        <v>135</v>
      </c>
      <c r="N73" s="419"/>
      <c r="O73" s="420" t="s">
        <v>136</v>
      </c>
      <c r="P73" s="421"/>
      <c r="Q73" s="343" t="s">
        <v>137</v>
      </c>
      <c r="R73" s="344" t="s">
        <v>138</v>
      </c>
      <c r="S73" s="345" t="s">
        <v>34</v>
      </c>
      <c r="T73" s="348"/>
      <c r="U73" s="329"/>
      <c r="V73" s="330"/>
      <c r="W73" s="127"/>
      <c r="X73" s="127"/>
      <c r="Y73" s="396"/>
      <c r="Z73" s="330"/>
      <c r="AA73" s="330"/>
      <c r="AB73" s="330"/>
    </row>
    <row r="74" spans="1:29" s="126" customFormat="1" ht="14.1" customHeight="1" x14ac:dyDescent="0.25">
      <c r="B74" s="349"/>
      <c r="C74" s="410" t="str">
        <f>IF(B74="","",VLOOKUP($B74,$B$301:$O$310,2,FALSE))</f>
        <v/>
      </c>
      <c r="D74" s="411"/>
      <c r="E74" s="412"/>
      <c r="F74" s="413"/>
      <c r="G74" s="350"/>
      <c r="H74" s="351" t="str">
        <f>IF($G$53=0,"",
IF($B74=".","",
IF($G$59/$G$53&gt;0.35,0,
IF($F$69="x",
VLOOKUP($B74,$B$301:$E$310,4,FALSE),
VLOOKUP($B74,$B$301:$E$310,4,FALSE)
))))</f>
        <v/>
      </c>
      <c r="I74" s="352" t="str">
        <f>IF(ISNUMBER(H74),G74*H74," ")</f>
        <v xml:space="preserve"> </v>
      </c>
      <c r="J74" s="397"/>
      <c r="K74" s="347"/>
      <c r="L74" s="353" t="str">
        <f t="shared" ref="L74:L80" si="0">IF($P$25="J",IF(B74=0,"",B74),".")</f>
        <v>.</v>
      </c>
      <c r="M74" s="410" t="str">
        <f>IF(B74="","",VLOOKUP($L74,$B$301:$O$310,2,FALSE))</f>
        <v/>
      </c>
      <c r="N74" s="411"/>
      <c r="O74" s="414" t="str">
        <f t="shared" ref="O74:O80" si="1">IF($P$25="J",
IF(E74="","",E74),"")</f>
        <v/>
      </c>
      <c r="P74" s="415"/>
      <c r="Q74" s="350" t="str">
        <f>IF(G74&lt;&gt;0,G74,IF($P$25="J",IF(G74=0,"",G74),""))</f>
        <v/>
      </c>
      <c r="R74" s="351" t="str">
        <f>IF($G$53=0,"",
IF($L74=".","",
IF($Q$59/$Q$53&gt;0.35,0,
IF($P$69="x",
VLOOKUP($B74,$B$301:$E$310,4,FALSE),
VLOOKUP($B74,$B$301:$E$310,4,FALSE)
))))</f>
        <v/>
      </c>
      <c r="S74" s="352" t="str">
        <f>IF(ISNUMBER(R74),Q74*R74," ")</f>
        <v xml:space="preserve"> </v>
      </c>
      <c r="T74" s="348"/>
      <c r="U74" s="329"/>
      <c r="V74" s="330"/>
      <c r="W74" s="127"/>
      <c r="X74" s="127"/>
      <c r="Y74" s="396"/>
      <c r="Z74" s="330"/>
      <c r="AA74" s="330"/>
      <c r="AB74" s="330"/>
    </row>
    <row r="75" spans="1:29" s="126" customFormat="1" ht="14.1" customHeight="1" x14ac:dyDescent="0.25">
      <c r="B75" s="349"/>
      <c r="C75" s="410" t="str">
        <f>IF(B75="","",VLOOKUP($B75,$B$301:$O$310,2,FALSE))</f>
        <v/>
      </c>
      <c r="D75" s="411"/>
      <c r="E75" s="412"/>
      <c r="F75" s="413"/>
      <c r="G75" s="350"/>
      <c r="H75" s="351" t="str">
        <f>IF($G$53=0,"",
IF($B75=".","",
IF($G$59/$G$53&gt;0.35,0,
IF($F$69="x",
VLOOKUP($B75,$B$301:$E$310,4,FALSE),
VLOOKUP($B75,$B$301:$E$310,4,FALSE)
))))</f>
        <v/>
      </c>
      <c r="I75" s="354" t="str">
        <f t="shared" ref="I75:I80" si="2">IF(ISNUMBER(H75),G75*H75," ")</f>
        <v xml:space="preserve"> </v>
      </c>
      <c r="J75" s="397"/>
      <c r="K75" s="347"/>
      <c r="L75" s="353" t="str">
        <f t="shared" si="0"/>
        <v>.</v>
      </c>
      <c r="M75" s="410" t="str">
        <f>IF($P$25&lt;&gt;"J"," ",IF(C75=""," ",VLOOKUP($L75,$B$301:$O$310,2,FALSE)))</f>
        <v xml:space="preserve"> </v>
      </c>
      <c r="N75" s="411"/>
      <c r="O75" s="414" t="str">
        <f t="shared" si="1"/>
        <v/>
      </c>
      <c r="P75" s="415"/>
      <c r="Q75" s="350" t="str">
        <f t="shared" ref="Q75:Q80" si="3">IF(G75&lt;&gt;0,G75,IF($P$25="J",IF(G75=0,"",G75),""))</f>
        <v/>
      </c>
      <c r="R75" s="351" t="str">
        <f>IF($G$53=0,"",
IF($L75=".","",
IF($Q$59/$Q$53&gt;0.35,0,
IF($P$69="x",
VLOOKUP($B75,$B$301:$E$310,4,FALSE),
VLOOKUP($B75,$B$301:$E$310,4,FALSE)
))))</f>
        <v/>
      </c>
      <c r="S75" s="354" t="str">
        <f t="shared" ref="S75:S80" si="4">IF(ISNUMBER(R75),Q75*R75," ")</f>
        <v xml:space="preserve"> </v>
      </c>
      <c r="T75" s="348"/>
      <c r="U75" s="329"/>
      <c r="V75" s="330"/>
      <c r="W75" s="127"/>
      <c r="X75" s="127"/>
      <c r="Y75" s="396"/>
      <c r="Z75" s="330"/>
      <c r="AA75" s="330"/>
      <c r="AB75" s="330"/>
    </row>
    <row r="76" spans="1:29" s="126" customFormat="1" ht="14.1" customHeight="1" x14ac:dyDescent="0.25">
      <c r="B76" s="349"/>
      <c r="C76" s="410" t="str">
        <f>IF(B76="","",VLOOKUP($B76,$B$301:$O$310,2,FALSE))</f>
        <v/>
      </c>
      <c r="D76" s="411"/>
      <c r="E76" s="412"/>
      <c r="F76" s="413"/>
      <c r="G76" s="350"/>
      <c r="H76" s="351" t="str">
        <f>IF($G$53=0,"",
IF($B76=".","",
IF($G$59/$G$53&gt;0.35,0,
IF($F$69="x",
VLOOKUP($B76,$B$301:$E$310,4,FALSE),
VLOOKUP($B76,$B$301:$E$310,4,FALSE)
))))</f>
        <v/>
      </c>
      <c r="I76" s="354" t="str">
        <f t="shared" si="2"/>
        <v xml:space="preserve"> </v>
      </c>
      <c r="J76" s="332"/>
      <c r="K76" s="347"/>
      <c r="L76" s="353" t="str">
        <f t="shared" si="0"/>
        <v>.</v>
      </c>
      <c r="M76" s="410" t="str">
        <f>IF($P$25&lt;&gt;"J"," ",IF(C76=""," ",VLOOKUP($L76,$B$301:$O$310,2,FALSE)))</f>
        <v xml:space="preserve"> </v>
      </c>
      <c r="N76" s="411"/>
      <c r="O76" s="414" t="str">
        <f t="shared" si="1"/>
        <v/>
      </c>
      <c r="P76" s="415"/>
      <c r="Q76" s="350" t="str">
        <f t="shared" si="3"/>
        <v/>
      </c>
      <c r="R76" s="351" t="str">
        <f>IF($G$53=0,"",
IF($L76=".","",
IF($Q$59/$Q$53&gt;0.35,0,
IF($P$69="x",
VLOOKUP($B76,$B$301:$E$310,4,FALSE),
VLOOKUP($B76,$B$301:$E$310,4,FALSE)
))))</f>
        <v/>
      </c>
      <c r="S76" s="354" t="str">
        <f t="shared" si="4"/>
        <v xml:space="preserve"> </v>
      </c>
      <c r="T76" s="348"/>
      <c r="U76" s="329"/>
      <c r="V76" s="330"/>
      <c r="W76" s="127"/>
      <c r="X76" s="127"/>
      <c r="Y76" s="396"/>
      <c r="Z76" s="330"/>
      <c r="AA76" s="330"/>
      <c r="AB76" s="330"/>
    </row>
    <row r="77" spans="1:29" s="126" customFormat="1" ht="14.1" customHeight="1" x14ac:dyDescent="0.25">
      <c r="B77" s="349"/>
      <c r="C77" s="410" t="str">
        <f>IF(B77="","",VLOOKUP($B77,$B$301:$O$310,2,FALSE))</f>
        <v/>
      </c>
      <c r="D77" s="411"/>
      <c r="E77" s="412"/>
      <c r="F77" s="413"/>
      <c r="G77" s="350"/>
      <c r="H77" s="351" t="str">
        <f>IF($G$53=0,"",
IF($B77=".","",
IF($G$59/$G$53&gt;0.35,0,
IF($F$69="x",
VLOOKUP($B77,$B$301:$E$310,4,FALSE),
VLOOKUP($B77,$B$301:$E$310,4,FALSE)
))))</f>
        <v/>
      </c>
      <c r="I77" s="354" t="str">
        <f t="shared" si="2"/>
        <v xml:space="preserve"> </v>
      </c>
      <c r="J77" s="397"/>
      <c r="K77" s="347"/>
      <c r="L77" s="353" t="str">
        <f t="shared" si="0"/>
        <v>.</v>
      </c>
      <c r="M77" s="410" t="str">
        <f>IF($P$25&lt;&gt;"J"," ",IF(C77=""," ",VLOOKUP($L77,$B$301:$O$310,2,FALSE)))</f>
        <v xml:space="preserve"> </v>
      </c>
      <c r="N77" s="411"/>
      <c r="O77" s="414" t="str">
        <f t="shared" si="1"/>
        <v/>
      </c>
      <c r="P77" s="415"/>
      <c r="Q77" s="350" t="str">
        <f t="shared" si="3"/>
        <v/>
      </c>
      <c r="R77" s="351" t="str">
        <f>IF($G$53=0,"",
IF($L77=".","",
IF($Q$59/$Q$53&gt;0.35,0,
IF($P$69="x",
VLOOKUP($B77,$B$301:$E$310,4,FALSE),
VLOOKUP($B77,$B$301:$E$310,4,FALSE)
))))</f>
        <v/>
      </c>
      <c r="S77" s="354" t="str">
        <f>IF(ISNUMBER(R77),Q77*R77," ")</f>
        <v xml:space="preserve"> </v>
      </c>
      <c r="T77" s="348"/>
      <c r="U77" s="329"/>
      <c r="V77" s="330"/>
      <c r="W77" s="127"/>
      <c r="X77" s="127"/>
      <c r="Y77" s="396"/>
      <c r="Z77" s="330"/>
      <c r="AA77" s="330"/>
      <c r="AB77" s="330"/>
    </row>
    <row r="78" spans="1:29" s="126" customFormat="1" ht="14.1" customHeight="1" x14ac:dyDescent="0.25">
      <c r="B78" s="349"/>
      <c r="C78" s="410" t="str">
        <f>IF(B78="","",VLOOKUP($B78,$B$301:$O$310,2,FALSE))</f>
        <v/>
      </c>
      <c r="D78" s="411"/>
      <c r="E78" s="412"/>
      <c r="F78" s="413"/>
      <c r="G78" s="350"/>
      <c r="H78" s="351" t="str">
        <f>IF($G$53=0,"",
IF($B78=".","",
IF($G$59/$G$53&gt;0.35,0,
IF($F$69="x",
VLOOKUP($B78,$B$301:$E$310,4,FALSE),
VLOOKUP($B78,$B$301:$E$310,4,FALSE)
))))</f>
        <v/>
      </c>
      <c r="I78" s="354" t="str">
        <f t="shared" si="2"/>
        <v xml:space="preserve"> </v>
      </c>
      <c r="J78" s="332"/>
      <c r="K78" s="347"/>
      <c r="L78" s="353" t="str">
        <f t="shared" si="0"/>
        <v>.</v>
      </c>
      <c r="M78" s="410" t="str">
        <f>IF($P$25&lt;&gt;"J"," ",IF(C78=""," ",VLOOKUP($L78,$B$301:$O$310,2,FALSE)))</f>
        <v xml:space="preserve"> </v>
      </c>
      <c r="N78" s="411"/>
      <c r="O78" s="414" t="str">
        <f t="shared" si="1"/>
        <v/>
      </c>
      <c r="P78" s="415"/>
      <c r="Q78" s="350" t="str">
        <f t="shared" si="3"/>
        <v/>
      </c>
      <c r="R78" s="351" t="str">
        <f>IF($G$53=0,"",
IF($L78=".","",
IF($Q$59/$Q$53&gt;0.35,0,
IF($P$69="x",
VLOOKUP($B78,$B$301:$E$310,4,FALSE),
VLOOKUP($B78,$B$301:$E$310,4,FALSE)
))))</f>
        <v/>
      </c>
      <c r="S78" s="354" t="str">
        <f>IF(ISNUMBER(R78),Q78*R78," ")</f>
        <v xml:space="preserve"> </v>
      </c>
      <c r="T78" s="348"/>
      <c r="U78" s="329"/>
      <c r="V78" s="330"/>
      <c r="W78" s="127"/>
      <c r="X78" s="127"/>
      <c r="Y78" s="396"/>
      <c r="Z78" s="330"/>
      <c r="AA78" s="330"/>
      <c r="AB78" s="330"/>
    </row>
    <row r="79" spans="1:29" s="126" customFormat="1" ht="14.1" customHeight="1" x14ac:dyDescent="0.25">
      <c r="B79" s="349"/>
      <c r="C79" s="410" t="str">
        <f>IF(B79="","",VLOOKUP($B79,$B$301:$O$310,2,FALSE))</f>
        <v/>
      </c>
      <c r="D79" s="411"/>
      <c r="E79" s="412"/>
      <c r="F79" s="413"/>
      <c r="G79" s="350"/>
      <c r="H79" s="351" t="str">
        <f>IF($G$53=0,"",
IF($B79=".","",
IF($G$59/$G$53&gt;0.35,0,
IF($F$69="x",
VLOOKUP($B79,$B$301:$E$310,4,FALSE),
VLOOKUP($B79,$B$301:$E$310,4,FALSE)
))))</f>
        <v/>
      </c>
      <c r="I79" s="354" t="str">
        <f t="shared" si="2"/>
        <v xml:space="preserve"> </v>
      </c>
      <c r="J79" s="332"/>
      <c r="K79" s="347"/>
      <c r="L79" s="353" t="str">
        <f t="shared" si="0"/>
        <v>.</v>
      </c>
      <c r="M79" s="410" t="str">
        <f>IF($P$25&lt;&gt;"J"," ",IF(C79=""," ",VLOOKUP($L79,$B$301:$O$310,2,FALSE)))</f>
        <v xml:space="preserve"> </v>
      </c>
      <c r="N79" s="411"/>
      <c r="O79" s="414" t="str">
        <f t="shared" si="1"/>
        <v/>
      </c>
      <c r="P79" s="415"/>
      <c r="Q79" s="350" t="str">
        <f t="shared" si="3"/>
        <v/>
      </c>
      <c r="R79" s="351" t="str">
        <f>IF($G$53=0,"",
IF($L79=".","",
IF($Q$59/$Q$53&gt;0.35,0,
IF($P$69="x",
VLOOKUP($B79,$B$301:$E$310,4,FALSE),
VLOOKUP($B79,$B$301:$E$310,4,FALSE)
))))</f>
        <v/>
      </c>
      <c r="S79" s="354" t="str">
        <f t="shared" si="4"/>
        <v xml:space="preserve"> </v>
      </c>
      <c r="T79" s="348"/>
      <c r="U79" s="329"/>
      <c r="V79" s="330"/>
      <c r="W79" s="127"/>
      <c r="X79" s="127"/>
      <c r="Y79" s="396"/>
      <c r="Z79" s="330"/>
      <c r="AA79" s="330"/>
      <c r="AB79" s="330"/>
    </row>
    <row r="80" spans="1:29" s="126" customFormat="1" ht="14.1" customHeight="1" x14ac:dyDescent="0.25">
      <c r="B80" s="349"/>
      <c r="C80" s="410" t="str">
        <f>IF(B80="","",VLOOKUP($B80,$B$301:$O$310,2,FALSE))</f>
        <v/>
      </c>
      <c r="D80" s="411"/>
      <c r="E80" s="412"/>
      <c r="F80" s="413"/>
      <c r="G80" s="350"/>
      <c r="H80" s="351" t="str">
        <f>IF($G$53=0,"",
IF($B80=".","",
IF($G$59/$G$53&gt;0.35,0,
IF($F$69="x",
VLOOKUP($B80,$B$301:$E$310,4,FALSE),
VLOOKUP($B80,$B$301:$E$310,4,FALSE)
))))</f>
        <v/>
      </c>
      <c r="I80" s="354" t="str">
        <f t="shared" si="2"/>
        <v xml:space="preserve"> </v>
      </c>
      <c r="J80" s="332"/>
      <c r="K80" s="347"/>
      <c r="L80" s="353" t="str">
        <f t="shared" si="0"/>
        <v>.</v>
      </c>
      <c r="M80" s="410" t="str">
        <f>IF($P$25&lt;&gt;"J"," ",IF(C80=""," ",VLOOKUP($L80,$B$301:$O$310,2,FALSE)))</f>
        <v xml:space="preserve"> </v>
      </c>
      <c r="N80" s="411"/>
      <c r="O80" s="414" t="str">
        <f t="shared" si="1"/>
        <v/>
      </c>
      <c r="P80" s="415"/>
      <c r="Q80" s="350" t="str">
        <f t="shared" si="3"/>
        <v/>
      </c>
      <c r="R80" s="351" t="str">
        <f>IF($G$53=0,"",
IF($L80=".","",
IF($Q$59/$Q$53&gt;0.35,0,
IF($P$69="x",
VLOOKUP($B80,$B$301:$E$310,4,FALSE),
VLOOKUP($B80,$B$301:$E$310,4,FALSE)
))))</f>
        <v/>
      </c>
      <c r="S80" s="354" t="str">
        <f t="shared" si="4"/>
        <v xml:space="preserve"> </v>
      </c>
      <c r="T80" s="348"/>
      <c r="U80" s="329"/>
      <c r="V80" s="330"/>
      <c r="W80" s="127"/>
      <c r="X80" s="127"/>
      <c r="Y80" s="396"/>
      <c r="Z80" s="330"/>
      <c r="AA80" s="330"/>
      <c r="AB80" s="330"/>
    </row>
    <row r="81" spans="1:29" s="199" customFormat="1" ht="4.95" customHeight="1" x14ac:dyDescent="0.25">
      <c r="B81" s="374"/>
      <c r="C81" s="363"/>
      <c r="D81" s="375"/>
      <c r="E81" s="375"/>
      <c r="F81" s="375"/>
      <c r="G81" s="375"/>
      <c r="H81" s="376"/>
      <c r="I81" s="377"/>
      <c r="J81" s="365"/>
      <c r="K81" s="373"/>
      <c r="L81" s="374"/>
      <c r="M81" s="363"/>
      <c r="N81" s="375"/>
      <c r="O81" s="375"/>
      <c r="P81" s="375"/>
      <c r="Q81" s="375"/>
      <c r="R81" s="376"/>
      <c r="S81" s="377"/>
      <c r="T81" s="365"/>
      <c r="U81" s="364"/>
      <c r="V81" s="293"/>
      <c r="W81" s="127"/>
      <c r="X81" s="127"/>
      <c r="Y81" s="396"/>
      <c r="Z81" s="293"/>
      <c r="AA81" s="293"/>
      <c r="AB81" s="293"/>
      <c r="AC81" s="293"/>
    </row>
    <row r="82" spans="1:29" s="126" customFormat="1" ht="15" customHeight="1" x14ac:dyDescent="0.25">
      <c r="B82" s="355" t="s">
        <v>155</v>
      </c>
      <c r="C82" s="355"/>
      <c r="D82" s="398"/>
      <c r="E82" s="398"/>
      <c r="F82" s="356"/>
      <c r="G82" s="357"/>
      <c r="H82" s="358"/>
      <c r="I82" s="359">
        <f>IF(SUM(I74:I80)=0,0,SUM(I74:I80))</f>
        <v>0</v>
      </c>
      <c r="J82" s="360"/>
      <c r="K82" s="361"/>
      <c r="L82" s="355" t="s">
        <v>156</v>
      </c>
      <c r="M82" s="355"/>
      <c r="N82" s="398"/>
      <c r="O82" s="398"/>
      <c r="P82" s="329"/>
      <c r="Q82" s="362"/>
      <c r="R82" s="358"/>
      <c r="S82" s="359">
        <f>IF(SUM(S74:S80)=0,0,SUM(S74:S80))</f>
        <v>0</v>
      </c>
      <c r="T82" s="332"/>
      <c r="U82" s="329"/>
      <c r="V82" s="330"/>
      <c r="W82" s="127"/>
      <c r="X82" s="127"/>
      <c r="Y82" s="396"/>
      <c r="Z82" s="330"/>
      <c r="AA82" s="330"/>
      <c r="AB82" s="330"/>
      <c r="AC82" s="330"/>
    </row>
    <row r="83" spans="1:29" s="199" customFormat="1" ht="6" customHeight="1" thickBot="1" x14ac:dyDescent="0.3">
      <c r="B83" s="378"/>
      <c r="C83" s="379"/>
      <c r="D83" s="379"/>
      <c r="E83" s="403"/>
      <c r="F83" s="403"/>
      <c r="G83" s="403"/>
      <c r="H83" s="403"/>
      <c r="I83" s="380"/>
      <c r="J83" s="381"/>
      <c r="L83" s="378"/>
      <c r="M83" s="379"/>
      <c r="N83" s="379"/>
      <c r="O83" s="403"/>
      <c r="P83" s="403"/>
      <c r="Q83" s="403"/>
      <c r="R83" s="403"/>
      <c r="S83" s="379"/>
      <c r="T83" s="381"/>
      <c r="U83" s="364"/>
      <c r="V83" s="293"/>
      <c r="W83" s="293"/>
      <c r="X83" s="293"/>
      <c r="Y83" s="293"/>
      <c r="Z83" s="293"/>
      <c r="AA83" s="293"/>
      <c r="AB83" s="293"/>
      <c r="AC83" s="293"/>
    </row>
    <row r="84" spans="1:29" s="99" customFormat="1" ht="5.4" customHeight="1" x14ac:dyDescent="0.25">
      <c r="A84" s="12"/>
      <c r="B84" s="143"/>
      <c r="C84" s="144"/>
      <c r="D84" s="144"/>
      <c r="E84" s="145"/>
      <c r="F84" s="146"/>
      <c r="G84" s="147"/>
      <c r="H84" s="145"/>
      <c r="I84" s="146"/>
      <c r="J84" s="148"/>
      <c r="K84" s="6"/>
      <c r="L84" s="143"/>
      <c r="M84" s="144"/>
      <c r="N84" s="144"/>
      <c r="O84" s="145"/>
      <c r="P84" s="146"/>
      <c r="Q84" s="147"/>
      <c r="R84" s="145"/>
      <c r="S84" s="146"/>
      <c r="T84" s="148"/>
      <c r="U84" s="6"/>
      <c r="W84" s="200"/>
      <c r="X84" s="200"/>
    </row>
    <row r="85" spans="1:29" s="298" customFormat="1" x14ac:dyDescent="0.25">
      <c r="A85" s="23"/>
      <c r="B85" s="422" t="s">
        <v>141</v>
      </c>
      <c r="C85" s="423"/>
      <c r="D85" s="423"/>
      <c r="E85" s="423"/>
      <c r="F85" s="423"/>
      <c r="G85" s="423"/>
      <c r="H85" s="423"/>
      <c r="I85" s="423"/>
      <c r="J85" s="296"/>
      <c r="K85" s="325"/>
      <c r="L85" s="422" t="s">
        <v>141</v>
      </c>
      <c r="M85" s="423"/>
      <c r="N85" s="423"/>
      <c r="O85" s="423"/>
      <c r="P85" s="423"/>
      <c r="Q85" s="423"/>
      <c r="R85" s="423"/>
      <c r="S85" s="423"/>
      <c r="T85" s="296"/>
      <c r="U85" s="297"/>
      <c r="V85" s="4"/>
      <c r="W85" s="200"/>
      <c r="X85" s="200"/>
      <c r="Y85" s="99"/>
      <c r="Z85" s="99"/>
    </row>
    <row r="86" spans="1:29" s="99" customFormat="1" x14ac:dyDescent="0.25">
      <c r="A86" s="12"/>
      <c r="B86" s="401" t="s">
        <v>140</v>
      </c>
      <c r="C86" s="402"/>
      <c r="D86" s="402"/>
      <c r="E86" s="402"/>
      <c r="F86" s="402"/>
      <c r="G86" s="402"/>
      <c r="H86" s="402"/>
      <c r="I86" s="402"/>
      <c r="J86" s="382"/>
      <c r="K86" s="4"/>
      <c r="L86" s="401" t="str">
        <f>B86</f>
        <v xml:space="preserve">5.1.2.1 oder 5.2.1.1. PKW-RL oder Nrn. 2.4.3.1 oder 2.4.3.2 Ex-RL gefördert wurden </v>
      </c>
      <c r="M86" s="402"/>
      <c r="N86" s="402"/>
      <c r="O86" s="402"/>
      <c r="P86" s="402"/>
      <c r="Q86" s="402"/>
      <c r="R86" s="402"/>
      <c r="S86" s="402"/>
      <c r="T86" s="17"/>
      <c r="U86" s="2"/>
      <c r="V86" s="137"/>
      <c r="W86" s="275"/>
      <c r="X86" s="275"/>
      <c r="Y86" s="137"/>
    </row>
    <row r="87" spans="1:29" s="99" customFormat="1" ht="6" customHeight="1" x14ac:dyDescent="0.25">
      <c r="A87" s="12"/>
      <c r="B87" s="202"/>
      <c r="C87" s="139"/>
      <c r="D87" s="54"/>
      <c r="E87" s="54"/>
      <c r="F87" s="55"/>
      <c r="G87" s="55"/>
      <c r="H87" s="55"/>
      <c r="I87" s="55"/>
      <c r="J87" s="17"/>
      <c r="K87" s="4"/>
      <c r="L87" s="111"/>
      <c r="M87" s="139"/>
      <c r="N87" s="2"/>
      <c r="O87" s="2"/>
      <c r="P87" s="2"/>
      <c r="Q87" s="2"/>
      <c r="R87" s="3"/>
      <c r="S87" s="5"/>
      <c r="T87" s="17"/>
      <c r="U87" s="2"/>
      <c r="V87" s="137"/>
      <c r="W87" s="275"/>
      <c r="X87" s="275"/>
      <c r="Y87" s="137"/>
    </row>
    <row r="88" spans="1:29" s="99" customFormat="1" ht="14.4" customHeight="1" x14ac:dyDescent="0.25">
      <c r="A88" s="12"/>
      <c r="B88" s="111" t="s">
        <v>90</v>
      </c>
      <c r="C88" s="6"/>
      <c r="D88" s="6"/>
      <c r="E88" s="6"/>
      <c r="F88" s="2"/>
      <c r="G88" s="404"/>
      <c r="H88" s="405"/>
      <c r="I88" s="11" t="s">
        <v>54</v>
      </c>
      <c r="J88" s="10"/>
      <c r="K88" s="6"/>
      <c r="L88" s="111" t="s">
        <v>90</v>
      </c>
      <c r="M88" s="6"/>
      <c r="N88" s="6"/>
      <c r="O88" s="6"/>
      <c r="P88" s="2"/>
      <c r="Q88" s="404" t="str">
        <f>IF(P25="J",G88,IF(P25="T",G88," "))</f>
        <v xml:space="preserve"> </v>
      </c>
      <c r="R88" s="405"/>
      <c r="S88" s="11" t="s">
        <v>32</v>
      </c>
      <c r="T88" s="10"/>
      <c r="U88" s="6"/>
      <c r="V88" s="127"/>
      <c r="W88" s="200"/>
      <c r="X88" s="200"/>
      <c r="Y88" s="126"/>
    </row>
    <row r="89" spans="1:29" s="99" customFormat="1" ht="6" customHeight="1" x14ac:dyDescent="0.25">
      <c r="A89" s="12"/>
      <c r="B89" s="84"/>
      <c r="C89" s="2"/>
      <c r="D89" s="2"/>
      <c r="E89" s="2"/>
      <c r="F89" s="2"/>
      <c r="G89" s="313"/>
      <c r="H89" s="3"/>
      <c r="I89" s="5"/>
      <c r="J89" s="17"/>
      <c r="K89" s="4"/>
      <c r="L89" s="84"/>
      <c r="M89" s="2"/>
      <c r="N89" s="2"/>
      <c r="O89" s="2"/>
      <c r="P89" s="2"/>
      <c r="Q89" s="2"/>
      <c r="R89" s="3"/>
      <c r="S89" s="5"/>
      <c r="T89" s="17"/>
      <c r="U89" s="2"/>
      <c r="W89" s="200"/>
      <c r="X89" s="200"/>
    </row>
    <row r="90" spans="1:29" s="99" customFormat="1" x14ac:dyDescent="0.25">
      <c r="A90" s="12"/>
      <c r="B90" s="301" t="s">
        <v>96</v>
      </c>
      <c r="C90" s="302"/>
      <c r="D90" s="302"/>
      <c r="E90" s="302"/>
      <c r="F90" s="300"/>
      <c r="G90" s="456"/>
      <c r="H90" s="457"/>
      <c r="I90" s="11" t="s">
        <v>55</v>
      </c>
      <c r="J90" s="10"/>
      <c r="K90" s="4"/>
      <c r="L90" s="84"/>
      <c r="V90" s="4"/>
      <c r="W90" s="200"/>
    </row>
    <row r="91" spans="1:29" s="99" customFormat="1" ht="6.6" customHeight="1" x14ac:dyDescent="0.25">
      <c r="A91" s="139"/>
      <c r="B91" s="458"/>
      <c r="C91" s="459"/>
      <c r="D91" s="459"/>
      <c r="E91" s="459"/>
      <c r="F91" s="459"/>
      <c r="G91" s="459"/>
      <c r="H91" s="459"/>
      <c r="I91" s="459"/>
      <c r="J91" s="460"/>
      <c r="K91" s="82"/>
      <c r="L91" s="86"/>
      <c r="M91" s="295"/>
      <c r="N91" s="295"/>
      <c r="O91" s="295"/>
      <c r="P91" s="6"/>
      <c r="Q91" s="6"/>
      <c r="R91" s="11"/>
      <c r="S91" s="11"/>
      <c r="T91" s="122"/>
      <c r="U91" s="4"/>
      <c r="V91" s="4"/>
      <c r="W91" s="200"/>
    </row>
    <row r="92" spans="1:29" s="99" customFormat="1" x14ac:dyDescent="0.25">
      <c r="A92" s="12"/>
      <c r="B92" s="111" t="s">
        <v>97</v>
      </c>
      <c r="C92" s="6"/>
      <c r="D92" s="6"/>
      <c r="E92" s="6"/>
      <c r="F92" s="2"/>
      <c r="G92" s="404"/>
      <c r="H92" s="405"/>
      <c r="I92" s="11" t="s">
        <v>54</v>
      </c>
      <c r="J92" s="10"/>
      <c r="K92" s="6"/>
      <c r="L92" s="111" t="s">
        <v>97</v>
      </c>
      <c r="M92" s="6"/>
      <c r="N92" s="2"/>
      <c r="O92" s="2"/>
      <c r="P92" s="2"/>
      <c r="Q92" s="404" t="str">
        <f>IF(P25="J",G92,IF(P25="T",G92," "))</f>
        <v xml:space="preserve"> </v>
      </c>
      <c r="R92" s="405"/>
      <c r="S92" s="11" t="s">
        <v>32</v>
      </c>
      <c r="T92" s="10"/>
      <c r="U92" s="6"/>
      <c r="V92" s="4"/>
      <c r="W92" s="399"/>
      <c r="Z92" s="4"/>
    </row>
    <row r="93" spans="1:29" s="99" customFormat="1" ht="6" customHeight="1" thickBot="1" x14ac:dyDescent="0.3">
      <c r="A93" s="12"/>
      <c r="B93" s="84"/>
      <c r="C93" s="2"/>
      <c r="D93" s="2"/>
      <c r="E93" s="2"/>
      <c r="F93" s="2"/>
      <c r="G93" s="2"/>
      <c r="H93" s="3"/>
      <c r="I93" s="5"/>
      <c r="J93" s="17"/>
      <c r="K93" s="4"/>
      <c r="L93" s="84"/>
      <c r="M93" s="2"/>
      <c r="N93" s="2"/>
      <c r="O93" s="2"/>
      <c r="P93" s="2"/>
      <c r="Q93" s="2"/>
      <c r="R93" s="3"/>
      <c r="S93" s="5"/>
      <c r="T93" s="17"/>
      <c r="U93" s="2"/>
      <c r="V93" s="4"/>
      <c r="W93" s="399"/>
    </row>
    <row r="94" spans="1:29" s="99" customFormat="1" ht="13.8" hidden="1" thickBot="1" x14ac:dyDescent="0.3">
      <c r="A94" s="12"/>
      <c r="B94" s="111" t="s">
        <v>100</v>
      </c>
      <c r="C94" s="6"/>
      <c r="D94" s="6"/>
      <c r="E94" s="6"/>
      <c r="F94" s="2"/>
      <c r="G94" s="456"/>
      <c r="H94" s="457"/>
      <c r="I94" s="11" t="s">
        <v>55</v>
      </c>
      <c r="J94" s="10"/>
      <c r="K94" s="6"/>
      <c r="L94" s="111" t="s">
        <v>100</v>
      </c>
      <c r="M94" s="6"/>
      <c r="N94" s="2"/>
      <c r="O94" s="2"/>
      <c r="P94" s="2"/>
      <c r="Q94" s="456" t="str">
        <f>IF($P$25="J",G94,IF($P$25="T",G94," "))</f>
        <v xml:space="preserve"> </v>
      </c>
      <c r="R94" s="457"/>
      <c r="S94" s="11" t="s">
        <v>33</v>
      </c>
      <c r="T94" s="10"/>
      <c r="U94" s="6"/>
      <c r="V94" s="4"/>
      <c r="W94" s="399" t="s">
        <v>159</v>
      </c>
      <c r="X94" s="200"/>
    </row>
    <row r="95" spans="1:29" s="99" customFormat="1" ht="13.8" hidden="1" thickBot="1" x14ac:dyDescent="0.3">
      <c r="A95" s="12"/>
      <c r="B95" s="111" t="s">
        <v>101</v>
      </c>
      <c r="C95" s="6"/>
      <c r="D95" s="6"/>
      <c r="E95" s="6"/>
      <c r="F95" s="2"/>
      <c r="G95" s="2"/>
      <c r="H95" s="3"/>
      <c r="I95" s="5"/>
      <c r="J95" s="10"/>
      <c r="K95" s="6"/>
      <c r="L95" s="111" t="s">
        <v>101</v>
      </c>
      <c r="M95" s="6"/>
      <c r="N95" s="2"/>
      <c r="O95" s="2"/>
      <c r="P95" s="2"/>
      <c r="Q95" s="2"/>
      <c r="R95" s="3"/>
      <c r="S95" s="5"/>
      <c r="T95" s="10"/>
      <c r="U95" s="6"/>
      <c r="V95" s="4"/>
      <c r="W95" s="399" t="s">
        <v>159</v>
      </c>
      <c r="X95" s="200"/>
    </row>
    <row r="96" spans="1:29" s="99" customFormat="1" ht="13.8" hidden="1" customHeight="1" thickBot="1" x14ac:dyDescent="0.3">
      <c r="A96" s="12"/>
      <c r="B96" s="84"/>
      <c r="C96" s="2"/>
      <c r="D96" s="2"/>
      <c r="E96" s="2"/>
      <c r="F96" s="2"/>
      <c r="G96" s="2"/>
      <c r="H96" s="3"/>
      <c r="I96" s="5"/>
      <c r="J96" s="17"/>
      <c r="K96" s="4"/>
      <c r="L96" s="84"/>
      <c r="M96" s="2"/>
      <c r="N96" s="2"/>
      <c r="O96" s="2"/>
      <c r="P96" s="2"/>
      <c r="Q96" s="2"/>
      <c r="R96" s="3"/>
      <c r="S96" s="5"/>
      <c r="T96" s="17"/>
      <c r="U96" s="2"/>
      <c r="V96" s="4"/>
      <c r="W96" s="399"/>
      <c r="X96" s="200"/>
      <c r="Z96" s="298"/>
    </row>
    <row r="97" spans="1:45" s="99" customFormat="1" ht="13.8" hidden="1" thickBot="1" x14ac:dyDescent="0.3">
      <c r="A97" s="12"/>
      <c r="B97" s="111" t="s">
        <v>98</v>
      </c>
      <c r="C97" s="6"/>
      <c r="D97" s="6"/>
      <c r="E97" s="6"/>
      <c r="F97" s="2"/>
      <c r="G97" s="456"/>
      <c r="H97" s="457"/>
      <c r="I97" s="11" t="s">
        <v>55</v>
      </c>
      <c r="J97" s="10"/>
      <c r="K97" s="6"/>
      <c r="L97" s="111" t="s">
        <v>98</v>
      </c>
      <c r="M97" s="6"/>
      <c r="N97" s="2"/>
      <c r="O97" s="2"/>
      <c r="P97" s="2"/>
      <c r="Q97" s="456" t="str">
        <f>IF($P$25="J",G97,IF($P$25="T",G97," "))</f>
        <v xml:space="preserve"> </v>
      </c>
      <c r="R97" s="457"/>
      <c r="S97" s="11" t="s">
        <v>33</v>
      </c>
      <c r="T97" s="10"/>
      <c r="U97" s="6"/>
      <c r="V97" s="4"/>
      <c r="W97" s="399" t="s">
        <v>159</v>
      </c>
      <c r="X97" s="200"/>
    </row>
    <row r="98" spans="1:45" s="99" customFormat="1" ht="13.8" hidden="1" thickBot="1" x14ac:dyDescent="0.3">
      <c r="A98" s="139"/>
      <c r="B98" s="461"/>
      <c r="C98" s="462"/>
      <c r="D98" s="462"/>
      <c r="E98" s="462"/>
      <c r="F98" s="462"/>
      <c r="G98" s="462"/>
      <c r="H98" s="462"/>
      <c r="I98" s="462"/>
      <c r="J98" s="463"/>
      <c r="K98" s="82"/>
      <c r="L98" s="121"/>
      <c r="M98" s="87"/>
      <c r="N98" s="87"/>
      <c r="O98" s="87"/>
      <c r="P98" s="88"/>
      <c r="Q98" s="88"/>
      <c r="R98" s="89"/>
      <c r="S98" s="89"/>
      <c r="T98" s="122"/>
      <c r="U98" s="4"/>
      <c r="W98" s="399" t="s">
        <v>159</v>
      </c>
      <c r="X98" s="200"/>
      <c r="Y98"/>
    </row>
    <row r="99" spans="1:45" s="99" customFormat="1" ht="13.8" hidden="1" customHeight="1" thickBot="1" x14ac:dyDescent="0.3">
      <c r="A99" s="12"/>
      <c r="B99" s="84"/>
      <c r="C99" s="502"/>
      <c r="D99" s="502"/>
      <c r="E99" s="502"/>
      <c r="F99" s="502"/>
      <c r="G99" s="502"/>
      <c r="H99" s="502"/>
      <c r="I99" s="502"/>
      <c r="J99" s="17"/>
      <c r="K99" s="4"/>
      <c r="L99" s="454" t="s">
        <v>94</v>
      </c>
      <c r="M99" s="455"/>
      <c r="N99" s="455"/>
      <c r="O99" s="455"/>
      <c r="P99" s="455"/>
      <c r="Q99" s="455"/>
      <c r="R99" s="455"/>
      <c r="S99" s="455"/>
      <c r="T99" s="17"/>
      <c r="U99" s="2"/>
      <c r="W99" s="399" t="s">
        <v>159</v>
      </c>
    </row>
    <row r="100" spans="1:45" s="99" customFormat="1" ht="6" customHeight="1" thickTop="1" x14ac:dyDescent="0.25">
      <c r="A100" s="12"/>
      <c r="B100" s="169"/>
      <c r="C100" s="170"/>
      <c r="D100" s="170"/>
      <c r="E100" s="170"/>
      <c r="F100" s="171"/>
      <c r="G100" s="171"/>
      <c r="H100" s="171"/>
      <c r="I100" s="172"/>
      <c r="J100" s="173"/>
      <c r="K100" s="6"/>
      <c r="L100" s="169"/>
      <c r="M100" s="170"/>
      <c r="N100" s="170"/>
      <c r="O100" s="170"/>
      <c r="P100" s="171"/>
      <c r="Q100" s="171"/>
      <c r="R100" s="171"/>
      <c r="S100" s="172"/>
      <c r="T100" s="10"/>
      <c r="U100" s="6"/>
      <c r="W100" s="293"/>
      <c r="AF100" s="81"/>
      <c r="AG100" s="81"/>
      <c r="AH100" s="81"/>
      <c r="AI100" s="81"/>
      <c r="AJ100" s="81"/>
      <c r="AK100" s="81"/>
      <c r="AL100" s="81"/>
      <c r="AM100" s="81"/>
      <c r="AN100" s="81"/>
      <c r="AO100" s="81"/>
      <c r="AP100" s="81"/>
      <c r="AQ100" s="81"/>
      <c r="AR100" s="81"/>
      <c r="AS100" s="81"/>
    </row>
    <row r="101" spans="1:45" s="99" customFormat="1" ht="6" customHeight="1" x14ac:dyDescent="0.25">
      <c r="A101" s="12"/>
      <c r="B101" s="84"/>
      <c r="C101" s="2"/>
      <c r="D101" s="2"/>
      <c r="E101" s="2"/>
      <c r="F101" s="2"/>
      <c r="G101" s="2"/>
      <c r="H101" s="3"/>
      <c r="I101" s="5"/>
      <c r="J101" s="17"/>
      <c r="K101" s="4"/>
      <c r="L101" s="84"/>
      <c r="M101" s="2"/>
      <c r="N101" s="2"/>
      <c r="O101" s="2"/>
      <c r="P101" s="2"/>
      <c r="Q101" s="2"/>
      <c r="R101" s="3"/>
      <c r="S101" s="5"/>
      <c r="T101" s="17"/>
      <c r="U101" s="2"/>
      <c r="W101" s="293"/>
    </row>
    <row r="102" spans="1:45" s="99" customFormat="1" ht="13.2" customHeight="1" x14ac:dyDescent="0.25">
      <c r="A102" s="12"/>
      <c r="B102" s="505" t="s">
        <v>51</v>
      </c>
      <c r="C102" s="506"/>
      <c r="D102" s="506"/>
      <c r="E102" s="149" t="str">
        <f>IF(G88=0,"",$G$92 / $G$88)</f>
        <v/>
      </c>
      <c r="F102" s="459" t="s">
        <v>91</v>
      </c>
      <c r="G102" s="459"/>
      <c r="H102" s="459"/>
      <c r="I102" s="459"/>
      <c r="J102" s="10"/>
      <c r="K102" s="6"/>
      <c r="L102" s="505" t="s">
        <v>51</v>
      </c>
      <c r="M102" s="506"/>
      <c r="N102" s="506"/>
      <c r="O102" s="149"/>
      <c r="P102" s="459" t="s">
        <v>91</v>
      </c>
      <c r="Q102" s="459"/>
      <c r="R102" s="459"/>
      <c r="S102" s="459"/>
      <c r="T102" s="10"/>
      <c r="U102" s="6"/>
      <c r="W102" s="293"/>
      <c r="Z102" s="127"/>
    </row>
    <row r="103" spans="1:45" s="99" customFormat="1" ht="6" customHeight="1" x14ac:dyDescent="0.25">
      <c r="A103" s="12"/>
      <c r="B103" s="150"/>
      <c r="C103" s="151"/>
      <c r="D103" s="151"/>
      <c r="E103" s="151"/>
      <c r="F103" s="8"/>
      <c r="G103" s="8"/>
      <c r="H103" s="8"/>
      <c r="I103" s="8"/>
      <c r="J103" s="10"/>
      <c r="K103" s="6"/>
      <c r="L103" s="150"/>
      <c r="M103" s="151"/>
      <c r="N103" s="151"/>
      <c r="O103" s="151"/>
      <c r="P103" s="8"/>
      <c r="Q103" s="8"/>
      <c r="R103" s="8"/>
      <c r="S103" s="8"/>
      <c r="T103" s="10"/>
      <c r="U103" s="6"/>
      <c r="W103" s="293"/>
      <c r="Z103" s="280"/>
    </row>
    <row r="104" spans="1:45" s="99" customFormat="1" ht="27" thickBot="1" x14ac:dyDescent="0.3">
      <c r="A104" s="310"/>
      <c r="B104" s="503" t="s">
        <v>89</v>
      </c>
      <c r="C104" s="514"/>
      <c r="D104" s="504"/>
      <c r="E104" s="303" t="s">
        <v>79</v>
      </c>
      <c r="F104" s="322" t="s">
        <v>104</v>
      </c>
      <c r="G104" s="509" t="s">
        <v>35</v>
      </c>
      <c r="H104" s="510"/>
      <c r="I104" s="304" t="s">
        <v>34</v>
      </c>
      <c r="J104" s="152"/>
      <c r="K104" s="153"/>
      <c r="L104" s="503" t="s">
        <v>89</v>
      </c>
      <c r="M104" s="504"/>
      <c r="N104" s="326"/>
      <c r="O104" s="303" t="s">
        <v>79</v>
      </c>
      <c r="P104" s="322" t="s">
        <v>104</v>
      </c>
      <c r="Q104" s="509" t="s">
        <v>35</v>
      </c>
      <c r="R104" s="510"/>
      <c r="S104" s="304" t="s">
        <v>34</v>
      </c>
      <c r="T104" s="154"/>
      <c r="U104" s="155"/>
      <c r="W104" s="293"/>
    </row>
    <row r="105" spans="1:45" s="99" customFormat="1" x14ac:dyDescent="0.25">
      <c r="A105" s="12"/>
      <c r="B105" s="156"/>
      <c r="C105" s="430" t="str">
        <f t="shared" ref="C105:C111" si="5">IF(ISERROR(LOOKUP(B105,$B$262:$B$279,$C$262:$C$279))," ",LOOKUP(B105,$B$262:$B$279,$C$262:$C$279))</f>
        <v xml:space="preserve"> </v>
      </c>
      <c r="D105" s="431"/>
      <c r="E105" s="281"/>
      <c r="F105" s="324"/>
      <c r="G105" s="512" t="str">
        <f>IF(B105="","",
VLOOKUP(B105,$B$262:$M$300,12,FALSE))</f>
        <v/>
      </c>
      <c r="H105" s="513"/>
      <c r="I105" s="157" t="str">
        <f t="shared" ref="I105:I111" si="6">IF(ISNUMBER(G105),F105*G105," ")</f>
        <v xml:space="preserve"> </v>
      </c>
      <c r="J105" s="158"/>
      <c r="K105" s="159"/>
      <c r="L105" s="160" t="str">
        <f t="shared" ref="L105:L111" si="7">IF(ISBLANK(B105)," ",IF($P$25="J",B105,IF($P$25="T",B105," ")))</f>
        <v xml:space="preserve"> </v>
      </c>
      <c r="M105" s="430" t="str">
        <f t="shared" ref="M105:M111" si="8">IF(ISERROR(LOOKUP(L105,$B$262:$B$279,$C$262:$C$279))," ",LOOKUP(L105,$B$262:$B$279,$C$262:$C$279))</f>
        <v xml:space="preserve"> </v>
      </c>
      <c r="N105" s="431"/>
      <c r="O105" s="281"/>
      <c r="P105" s="324" t="str">
        <f t="shared" ref="P105:P111" si="9">IF(ISBLANK(F105)," ",IF($P$25="J",F105,IF($P$25="T",F105," ")))</f>
        <v xml:space="preserve"> </v>
      </c>
      <c r="Q105" s="512" t="str">
        <f>IF(L105=" ","",
VLOOKUP(L105,$B$262:$M$300,12,FALSE))</f>
        <v/>
      </c>
      <c r="R105" s="513"/>
      <c r="S105" s="157" t="str">
        <f t="shared" ref="S105:S111" si="10">IF(ISNUMBER(Q105),P105*Q105," ")</f>
        <v xml:space="preserve"> </v>
      </c>
      <c r="T105" s="154"/>
      <c r="U105" s="155"/>
      <c r="W105" s="293"/>
      <c r="X105" s="126"/>
    </row>
    <row r="106" spans="1:45" s="99" customFormat="1" x14ac:dyDescent="0.25">
      <c r="A106" s="12"/>
      <c r="B106" s="156"/>
      <c r="C106" s="428" t="str">
        <f t="shared" si="5"/>
        <v xml:space="preserve"> </v>
      </c>
      <c r="D106" s="429"/>
      <c r="E106" s="282"/>
      <c r="F106" s="323"/>
      <c r="G106" s="437" t="str">
        <f t="shared" ref="G106" si="11">IF(B106="","",
VLOOKUP(B106,$B$262:$M$300,12,FALSE))</f>
        <v/>
      </c>
      <c r="H106" s="438"/>
      <c r="I106" s="157" t="str">
        <f t="shared" si="6"/>
        <v xml:space="preserve"> </v>
      </c>
      <c r="J106" s="158"/>
      <c r="K106" s="159"/>
      <c r="L106" s="160" t="str">
        <f t="shared" si="7"/>
        <v xml:space="preserve"> </v>
      </c>
      <c r="M106" s="428" t="str">
        <f t="shared" si="8"/>
        <v xml:space="preserve"> </v>
      </c>
      <c r="N106" s="429"/>
      <c r="O106" s="282"/>
      <c r="P106" s="323" t="str">
        <f t="shared" si="9"/>
        <v xml:space="preserve"> </v>
      </c>
      <c r="Q106" s="437" t="str">
        <f t="shared" ref="Q106" si="12">IF(L106=" ","",
VLOOKUP(L106,$B$262:$M$300,12,FALSE))</f>
        <v/>
      </c>
      <c r="R106" s="438"/>
      <c r="S106" s="157" t="str">
        <f t="shared" si="10"/>
        <v xml:space="preserve"> </v>
      </c>
      <c r="T106" s="154"/>
      <c r="U106" s="155"/>
      <c r="W106" s="293"/>
    </row>
    <row r="107" spans="1:45" s="99" customFormat="1" x14ac:dyDescent="0.25">
      <c r="A107" s="12"/>
      <c r="B107" s="156"/>
      <c r="C107" s="428" t="str">
        <f t="shared" si="5"/>
        <v xml:space="preserve"> </v>
      </c>
      <c r="D107" s="429"/>
      <c r="E107" s="282"/>
      <c r="F107" s="323"/>
      <c r="G107" s="437" t="str">
        <f t="shared" ref="G107:G111" si="13">IF(B107="","",
VLOOKUP(B107,$B$262:$M$300,12,FALSE))</f>
        <v/>
      </c>
      <c r="H107" s="438"/>
      <c r="I107" s="157" t="str">
        <f t="shared" si="6"/>
        <v xml:space="preserve"> </v>
      </c>
      <c r="J107" s="10"/>
      <c r="K107" s="6"/>
      <c r="L107" s="160" t="str">
        <f t="shared" si="7"/>
        <v xml:space="preserve"> </v>
      </c>
      <c r="M107" s="428" t="str">
        <f t="shared" si="8"/>
        <v xml:space="preserve"> </v>
      </c>
      <c r="N107" s="429"/>
      <c r="O107" s="282"/>
      <c r="P107" s="323" t="str">
        <f t="shared" si="9"/>
        <v xml:space="preserve"> </v>
      </c>
      <c r="Q107" s="437" t="str">
        <f t="shared" ref="Q107:Q111" si="14">IF(L107=" ","",
VLOOKUP(L107,$B$262:$M$300,12,FALSE))</f>
        <v/>
      </c>
      <c r="R107" s="438"/>
      <c r="S107" s="157" t="str">
        <f t="shared" si="10"/>
        <v xml:space="preserve"> </v>
      </c>
      <c r="T107" s="154"/>
      <c r="U107" s="155"/>
      <c r="W107" s="293"/>
    </row>
    <row r="108" spans="1:45" s="99" customFormat="1" x14ac:dyDescent="0.25">
      <c r="A108" s="12"/>
      <c r="B108" s="156"/>
      <c r="C108" s="428" t="str">
        <f t="shared" si="5"/>
        <v xml:space="preserve"> </v>
      </c>
      <c r="D108" s="429"/>
      <c r="E108" s="282"/>
      <c r="F108" s="323"/>
      <c r="G108" s="437" t="str">
        <f t="shared" si="13"/>
        <v/>
      </c>
      <c r="H108" s="438"/>
      <c r="I108" s="157" t="str">
        <f t="shared" si="6"/>
        <v xml:space="preserve"> </v>
      </c>
      <c r="J108" s="158"/>
      <c r="K108" s="159"/>
      <c r="L108" s="160" t="str">
        <f t="shared" si="7"/>
        <v xml:space="preserve"> </v>
      </c>
      <c r="M108" s="428" t="str">
        <f t="shared" si="8"/>
        <v xml:space="preserve"> </v>
      </c>
      <c r="N108" s="429"/>
      <c r="O108" s="282"/>
      <c r="P108" s="323" t="str">
        <f t="shared" si="9"/>
        <v xml:space="preserve"> </v>
      </c>
      <c r="Q108" s="437" t="str">
        <f t="shared" si="14"/>
        <v/>
      </c>
      <c r="R108" s="438"/>
      <c r="S108" s="157" t="str">
        <f t="shared" si="10"/>
        <v xml:space="preserve"> </v>
      </c>
      <c r="T108" s="154"/>
      <c r="U108" s="155"/>
      <c r="W108" s="293"/>
    </row>
    <row r="109" spans="1:45" s="99" customFormat="1" x14ac:dyDescent="0.25">
      <c r="A109" s="12"/>
      <c r="B109" s="156"/>
      <c r="C109" s="428" t="str">
        <f t="shared" si="5"/>
        <v xml:space="preserve"> </v>
      </c>
      <c r="D109" s="429"/>
      <c r="E109" s="282"/>
      <c r="F109" s="323"/>
      <c r="G109" s="437" t="str">
        <f t="shared" si="13"/>
        <v/>
      </c>
      <c r="H109" s="438"/>
      <c r="I109" s="157" t="str">
        <f t="shared" si="6"/>
        <v xml:space="preserve"> </v>
      </c>
      <c r="J109" s="10"/>
      <c r="K109" s="6"/>
      <c r="L109" s="160" t="str">
        <f t="shared" si="7"/>
        <v xml:space="preserve"> </v>
      </c>
      <c r="M109" s="428" t="str">
        <f t="shared" si="8"/>
        <v xml:space="preserve"> </v>
      </c>
      <c r="N109" s="429"/>
      <c r="O109" s="282"/>
      <c r="P109" s="323" t="str">
        <f t="shared" si="9"/>
        <v xml:space="preserve"> </v>
      </c>
      <c r="Q109" s="437" t="str">
        <f t="shared" si="14"/>
        <v/>
      </c>
      <c r="R109" s="438"/>
      <c r="S109" s="157" t="str">
        <f t="shared" si="10"/>
        <v xml:space="preserve"> </v>
      </c>
      <c r="T109" s="154"/>
      <c r="U109" s="155"/>
      <c r="W109" s="293"/>
      <c r="Z109" s="199"/>
    </row>
    <row r="110" spans="1:45" s="99" customFormat="1" x14ac:dyDescent="0.25">
      <c r="A110" s="12"/>
      <c r="B110" s="156"/>
      <c r="C110" s="428" t="str">
        <f t="shared" si="5"/>
        <v xml:space="preserve"> </v>
      </c>
      <c r="D110" s="429"/>
      <c r="E110" s="282"/>
      <c r="F110" s="323"/>
      <c r="G110" s="437" t="str">
        <f t="shared" si="13"/>
        <v/>
      </c>
      <c r="H110" s="438"/>
      <c r="I110" s="157" t="str">
        <f t="shared" si="6"/>
        <v xml:space="preserve"> </v>
      </c>
      <c r="J110" s="10"/>
      <c r="K110" s="6"/>
      <c r="L110" s="160" t="str">
        <f t="shared" si="7"/>
        <v xml:space="preserve"> </v>
      </c>
      <c r="M110" s="428" t="str">
        <f t="shared" si="8"/>
        <v xml:space="preserve"> </v>
      </c>
      <c r="N110" s="429"/>
      <c r="O110" s="282"/>
      <c r="P110" s="323" t="str">
        <f t="shared" si="9"/>
        <v xml:space="preserve"> </v>
      </c>
      <c r="Q110" s="437" t="str">
        <f t="shared" si="14"/>
        <v/>
      </c>
      <c r="R110" s="438"/>
      <c r="S110" s="157" t="str">
        <f t="shared" si="10"/>
        <v xml:space="preserve"> </v>
      </c>
      <c r="T110" s="154"/>
      <c r="U110" s="155"/>
      <c r="V110" s="126"/>
      <c r="W110" s="293"/>
      <c r="X110" s="126"/>
    </row>
    <row r="111" spans="1:45" s="99" customFormat="1" x14ac:dyDescent="0.25">
      <c r="A111" s="12"/>
      <c r="B111" s="156"/>
      <c r="C111" s="428" t="str">
        <f t="shared" si="5"/>
        <v xml:space="preserve"> </v>
      </c>
      <c r="D111" s="429"/>
      <c r="E111" s="282"/>
      <c r="F111" s="323"/>
      <c r="G111" s="437" t="str">
        <f t="shared" si="13"/>
        <v/>
      </c>
      <c r="H111" s="438"/>
      <c r="I111" s="157" t="str">
        <f t="shared" si="6"/>
        <v xml:space="preserve"> </v>
      </c>
      <c r="J111" s="10"/>
      <c r="K111" s="6"/>
      <c r="L111" s="160" t="str">
        <f t="shared" si="7"/>
        <v xml:space="preserve"> </v>
      </c>
      <c r="M111" s="428" t="str">
        <f t="shared" si="8"/>
        <v xml:space="preserve"> </v>
      </c>
      <c r="N111" s="429"/>
      <c r="O111" s="282"/>
      <c r="P111" s="323" t="str">
        <f t="shared" si="9"/>
        <v xml:space="preserve"> </v>
      </c>
      <c r="Q111" s="437" t="str">
        <f t="shared" si="14"/>
        <v/>
      </c>
      <c r="R111" s="438"/>
      <c r="S111" s="157" t="str">
        <f t="shared" si="10"/>
        <v xml:space="preserve"> </v>
      </c>
      <c r="T111" s="154"/>
      <c r="U111" s="155"/>
      <c r="V111" s="126"/>
      <c r="W111" s="293"/>
      <c r="X111" s="126"/>
      <c r="AA111" s="4"/>
      <c r="AB111" s="4"/>
      <c r="AC111" s="4"/>
      <c r="AD111" s="4"/>
      <c r="AE111" s="4"/>
    </row>
    <row r="112" spans="1:45" s="99" customFormat="1" ht="9.6" customHeight="1" x14ac:dyDescent="0.25">
      <c r="A112" s="12"/>
      <c r="B112" s="507"/>
      <c r="C112" s="508"/>
      <c r="D112" s="508"/>
      <c r="E112" s="508"/>
      <c r="F112" s="142"/>
      <c r="G112" s="294"/>
      <c r="H112" s="142"/>
      <c r="I112" s="294"/>
      <c r="J112" s="10"/>
      <c r="K112" s="6"/>
      <c r="L112" s="507"/>
      <c r="M112" s="508"/>
      <c r="N112" s="508"/>
      <c r="O112" s="508"/>
      <c r="P112" s="142"/>
      <c r="Q112" s="294"/>
      <c r="R112" s="142"/>
      <c r="S112" s="294"/>
      <c r="T112" s="10"/>
      <c r="U112" s="6"/>
      <c r="W112" s="293"/>
      <c r="X112" s="126"/>
    </row>
    <row r="113" spans="1:67" s="99" customFormat="1" ht="6.6" customHeight="1" x14ac:dyDescent="0.25">
      <c r="A113" s="12"/>
      <c r="B113" s="85"/>
      <c r="C113" s="6"/>
      <c r="D113" s="8"/>
      <c r="E113" s="8"/>
      <c r="F113" s="8"/>
      <c r="G113" s="8"/>
      <c r="H113" s="9"/>
      <c r="I113" s="161"/>
      <c r="J113" s="10"/>
      <c r="K113" s="6"/>
      <c r="L113" s="85"/>
      <c r="M113" s="6"/>
      <c r="N113" s="8"/>
      <c r="O113" s="8"/>
      <c r="P113" s="8"/>
      <c r="Q113" s="8"/>
      <c r="R113" s="9"/>
      <c r="S113" s="161"/>
      <c r="T113" s="10"/>
      <c r="U113" s="155"/>
      <c r="W113" s="293"/>
      <c r="X113" s="280"/>
      <c r="Y113" s="280"/>
      <c r="AF113" s="4"/>
      <c r="AG113" s="4"/>
      <c r="AH113" s="4"/>
      <c r="AI113" s="4"/>
      <c r="AJ113" s="4"/>
      <c r="AK113" s="4"/>
      <c r="AL113" s="4"/>
      <c r="AM113" s="4"/>
      <c r="AN113" s="4"/>
      <c r="AO113" s="4"/>
      <c r="AP113" s="4"/>
      <c r="AQ113" s="4"/>
      <c r="AR113" s="4"/>
      <c r="AS113" s="4"/>
    </row>
    <row r="114" spans="1:67" s="99" customFormat="1" ht="12.6" customHeight="1" x14ac:dyDescent="0.25">
      <c r="A114" s="12"/>
      <c r="B114" s="162" t="s">
        <v>164</v>
      </c>
      <c r="C114" s="162"/>
      <c r="D114" s="163"/>
      <c r="E114" s="163"/>
      <c r="F114" s="163"/>
      <c r="G114" s="164"/>
      <c r="H114" s="165"/>
      <c r="I114" s="166" t="str">
        <f>IF(SUM(I105:I111)=0,"",SUM(I105:I111))</f>
        <v/>
      </c>
      <c r="J114" s="140"/>
      <c r="K114" s="141"/>
      <c r="L114" s="162" t="s">
        <v>164</v>
      </c>
      <c r="M114" s="162"/>
      <c r="N114" s="163"/>
      <c r="O114" s="163"/>
      <c r="P114" s="167"/>
      <c r="Q114" s="168"/>
      <c r="R114" s="165"/>
      <c r="S114" s="166" t="str">
        <f>IF(SUM(S105:S111)=0,"",SUM(S105:S111))</f>
        <v/>
      </c>
      <c r="T114" s="10"/>
      <c r="U114" s="155"/>
      <c r="W114" s="293"/>
      <c r="X114" s="126"/>
      <c r="Y114" s="126"/>
    </row>
    <row r="115" spans="1:67" s="99" customFormat="1" ht="5.4" customHeight="1" x14ac:dyDescent="0.25">
      <c r="A115" s="12"/>
      <c r="B115" s="179"/>
      <c r="C115" s="136"/>
      <c r="D115" s="136"/>
      <c r="E115" s="441"/>
      <c r="F115" s="441"/>
      <c r="G115" s="441"/>
      <c r="H115" s="441"/>
      <c r="I115" s="37"/>
      <c r="J115" s="24"/>
      <c r="K115" s="12"/>
      <c r="L115" s="179"/>
      <c r="M115" s="136"/>
      <c r="N115" s="136"/>
      <c r="O115" s="441"/>
      <c r="P115" s="441"/>
      <c r="Q115" s="441"/>
      <c r="R115" s="441"/>
      <c r="S115" s="12"/>
      <c r="T115" s="24"/>
      <c r="U115" s="12"/>
      <c r="W115" s="293"/>
      <c r="X115" s="126"/>
    </row>
    <row r="116" spans="1:67" s="291" customFormat="1" ht="6" hidden="1" customHeight="1" x14ac:dyDescent="0.25">
      <c r="A116" s="312"/>
      <c r="B116" s="283"/>
      <c r="C116" s="284"/>
      <c r="D116" s="284"/>
      <c r="E116" s="284"/>
      <c r="F116" s="284"/>
      <c r="G116" s="284"/>
      <c r="H116" s="284"/>
      <c r="I116" s="284"/>
      <c r="J116" s="285"/>
      <c r="K116" s="286"/>
      <c r="L116" s="283"/>
      <c r="M116" s="284"/>
      <c r="N116" s="287"/>
      <c r="O116" s="287"/>
      <c r="P116" s="286"/>
      <c r="Q116" s="286"/>
      <c r="R116" s="288"/>
      <c r="S116" s="289"/>
      <c r="T116" s="285"/>
      <c r="U116" s="290"/>
      <c r="V116" s="4"/>
      <c r="W116" s="4"/>
      <c r="X116" s="4"/>
      <c r="Y116" s="4"/>
      <c r="Z116" s="212"/>
      <c r="AA116" s="277"/>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row>
    <row r="117" spans="1:67" s="175" customFormat="1" hidden="1" x14ac:dyDescent="0.25">
      <c r="A117" s="311"/>
      <c r="B117" s="228" t="s">
        <v>76</v>
      </c>
      <c r="C117" s="229"/>
      <c r="D117" s="229"/>
      <c r="E117" s="229"/>
      <c r="F117" s="229"/>
      <c r="G117" s="229"/>
      <c r="H117" s="229"/>
      <c r="I117" s="229"/>
      <c r="J117" s="205"/>
      <c r="K117" s="206"/>
      <c r="L117" s="269" t="s">
        <v>76</v>
      </c>
      <c r="M117" s="270"/>
      <c r="N117" s="204"/>
      <c r="O117" s="204"/>
      <c r="P117" s="206"/>
      <c r="Q117" s="206"/>
      <c r="R117" s="207"/>
      <c r="S117" s="208"/>
      <c r="T117" s="205"/>
      <c r="U117" s="203"/>
      <c r="V117" s="277"/>
      <c r="W117" s="4"/>
      <c r="X117" s="4"/>
      <c r="Y117" s="4"/>
      <c r="Z117" s="212"/>
      <c r="AA117" s="277"/>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row>
    <row r="118" spans="1:67" s="175" customFormat="1" hidden="1" x14ac:dyDescent="0.25">
      <c r="A118" s="311"/>
      <c r="B118" s="228" t="s">
        <v>77</v>
      </c>
      <c r="C118" s="229"/>
      <c r="D118" s="229"/>
      <c r="E118" s="229"/>
      <c r="F118" s="229"/>
      <c r="G118" s="229"/>
      <c r="H118" s="229"/>
      <c r="I118" s="229"/>
      <c r="J118" s="205"/>
      <c r="K118" s="206"/>
      <c r="L118" s="269" t="s">
        <v>77</v>
      </c>
      <c r="M118" s="270"/>
      <c r="N118" s="204"/>
      <c r="O118" s="204"/>
      <c r="P118" s="206"/>
      <c r="Q118" s="206"/>
      <c r="R118" s="207"/>
      <c r="S118" s="208"/>
      <c r="T118" s="205"/>
      <c r="U118" s="203"/>
      <c r="V118" s="212"/>
      <c r="W118" s="276"/>
      <c r="X118" s="212"/>
      <c r="Y118" s="212"/>
      <c r="Z118" s="212"/>
      <c r="AA118" s="277"/>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row>
    <row r="119" spans="1:67" s="99" customFormat="1" ht="6.6" hidden="1" customHeight="1" thickBot="1" x14ac:dyDescent="0.3">
      <c r="A119" s="12"/>
      <c r="B119" s="16"/>
      <c r="C119" s="19"/>
      <c r="D119" s="19"/>
      <c r="E119" s="450"/>
      <c r="F119" s="450"/>
      <c r="G119" s="450"/>
      <c r="H119" s="450"/>
      <c r="I119" s="21"/>
      <c r="J119" s="22"/>
      <c r="K119" s="12"/>
      <c r="L119" s="16"/>
      <c r="M119" s="19"/>
      <c r="N119" s="19"/>
      <c r="O119" s="450"/>
      <c r="P119" s="450"/>
      <c r="Q119" s="450"/>
      <c r="R119" s="450"/>
      <c r="S119" s="19"/>
      <c r="T119" s="22"/>
      <c r="U119" s="12"/>
      <c r="V119" s="212"/>
      <c r="W119" s="212"/>
      <c r="X119" s="212"/>
      <c r="Y119" s="212"/>
      <c r="Z119" s="212"/>
      <c r="AA119" s="277"/>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row>
    <row r="120" spans="1:67" s="38" customFormat="1" ht="7.5" hidden="1" customHeight="1" x14ac:dyDescent="0.25">
      <c r="A120" s="2"/>
      <c r="B120" s="211"/>
      <c r="C120" s="92"/>
      <c r="D120" s="94"/>
      <c r="E120" s="94"/>
      <c r="F120" s="94"/>
      <c r="G120" s="94"/>
      <c r="H120" s="94"/>
      <c r="I120" s="94"/>
      <c r="J120" s="90"/>
      <c r="K120" s="2"/>
      <c r="L120" s="211"/>
      <c r="M120" s="92"/>
      <c r="N120" s="94"/>
      <c r="O120" s="94"/>
      <c r="P120" s="94"/>
      <c r="Q120" s="94"/>
      <c r="R120" s="94"/>
      <c r="S120" s="94"/>
      <c r="T120" s="90"/>
      <c r="U120" s="4"/>
      <c r="V120" s="212"/>
      <c r="W120" s="212"/>
      <c r="X120" s="212"/>
      <c r="Y120" s="212"/>
      <c r="Z120" s="212"/>
      <c r="AA120" s="277"/>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row>
    <row r="121" spans="1:67" s="175" customFormat="1" ht="13.2" hidden="1" customHeight="1" x14ac:dyDescent="0.25">
      <c r="A121" s="311"/>
      <c r="B121" s="451" t="s">
        <v>78</v>
      </c>
      <c r="C121" s="452"/>
      <c r="D121" s="452"/>
      <c r="E121" s="453"/>
      <c r="F121" s="68"/>
      <c r="G121" s="139" t="s">
        <v>3</v>
      </c>
      <c r="H121" s="68"/>
      <c r="I121" s="139" t="s">
        <v>2</v>
      </c>
      <c r="J121" s="205"/>
      <c r="K121" s="206"/>
      <c r="L121" s="451" t="s">
        <v>78</v>
      </c>
      <c r="M121" s="452"/>
      <c r="N121" s="452"/>
      <c r="O121" s="453"/>
      <c r="P121" s="68"/>
      <c r="Q121" s="139" t="s">
        <v>3</v>
      </c>
      <c r="R121" s="68"/>
      <c r="S121" s="139" t="s">
        <v>2</v>
      </c>
      <c r="T121" s="205"/>
      <c r="U121" s="203"/>
      <c r="V121" s="212"/>
      <c r="W121" s="212"/>
      <c r="X121" s="212"/>
      <c r="Y121" s="212"/>
      <c r="Z121" s="212"/>
      <c r="AA121" s="277"/>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row>
    <row r="122" spans="1:67" s="4" customFormat="1" ht="1.2" customHeight="1" x14ac:dyDescent="0.25">
      <c r="A122" s="12"/>
      <c r="B122" s="16"/>
      <c r="C122" s="19"/>
      <c r="D122" s="19"/>
      <c r="E122" s="19"/>
      <c r="F122" s="19"/>
      <c r="G122" s="19"/>
      <c r="H122" s="20"/>
      <c r="I122" s="21"/>
      <c r="J122" s="22"/>
      <c r="K122" s="2"/>
      <c r="L122" s="16"/>
      <c r="M122" s="19"/>
      <c r="N122" s="19"/>
      <c r="O122" s="19"/>
      <c r="P122" s="19"/>
      <c r="Q122" s="19"/>
      <c r="R122" s="20"/>
      <c r="S122" s="21"/>
      <c r="T122" s="22"/>
      <c r="U122" s="138"/>
      <c r="V122" s="277"/>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row>
    <row r="123" spans="1:67" s="99" customFormat="1" ht="19.2" customHeight="1" x14ac:dyDescent="0.25">
      <c r="A123" s="12"/>
      <c r="B123" s="4"/>
      <c r="C123" s="4"/>
      <c r="D123" s="4"/>
      <c r="E123" s="4"/>
      <c r="F123" s="4"/>
      <c r="G123" s="4"/>
      <c r="H123" s="29"/>
      <c r="I123" s="30"/>
      <c r="J123" s="4"/>
      <c r="K123" s="12"/>
      <c r="L123" s="4"/>
      <c r="M123" s="4"/>
      <c r="N123" s="4"/>
      <c r="O123" s="4"/>
      <c r="P123" s="4"/>
      <c r="Q123" s="4"/>
      <c r="R123" s="4"/>
      <c r="S123" s="4"/>
      <c r="T123" s="4"/>
      <c r="U123" s="4"/>
      <c r="V123" s="277"/>
      <c r="W123" s="212"/>
      <c r="X123" s="212"/>
      <c r="Y123" s="212"/>
      <c r="Z123" s="212"/>
    </row>
    <row r="124" spans="1:67" s="99" customFormat="1" ht="28.8" customHeight="1" x14ac:dyDescent="0.25">
      <c r="A124" s="81"/>
      <c r="G124" s="79"/>
      <c r="H124" s="80"/>
      <c r="K124" s="81"/>
      <c r="L124" s="4"/>
      <c r="M124" s="4"/>
      <c r="N124" s="4"/>
      <c r="O124" s="4"/>
      <c r="P124" s="4"/>
      <c r="Q124" s="4"/>
      <c r="R124" s="4"/>
      <c r="S124" s="4"/>
      <c r="T124" s="4"/>
      <c r="U124" s="4"/>
      <c r="V124" s="277"/>
      <c r="W124" s="212"/>
      <c r="X124" s="212"/>
      <c r="Y124" s="212"/>
      <c r="Z124" s="212"/>
    </row>
    <row r="125" spans="1:67" s="99" customFormat="1" ht="7.5" customHeight="1" x14ac:dyDescent="0.25">
      <c r="A125" s="12"/>
      <c r="B125" s="32"/>
      <c r="C125" s="33"/>
      <c r="D125" s="33"/>
      <c r="E125" s="33"/>
      <c r="F125" s="33"/>
      <c r="G125" s="33"/>
      <c r="H125" s="34"/>
      <c r="I125" s="35"/>
      <c r="J125" s="36"/>
      <c r="K125" s="12"/>
      <c r="L125" s="32"/>
      <c r="M125" s="33"/>
      <c r="N125" s="33"/>
      <c r="O125" s="33"/>
      <c r="P125" s="33"/>
      <c r="Q125" s="33"/>
      <c r="R125" s="34"/>
      <c r="S125" s="35"/>
      <c r="T125" s="36"/>
      <c r="U125" s="4"/>
      <c r="V125" s="277"/>
      <c r="W125" s="212"/>
      <c r="X125" s="212"/>
      <c r="Y125" s="212"/>
      <c r="Z125" s="212"/>
      <c r="AA125" s="4"/>
      <c r="AB125" s="4"/>
      <c r="AC125" s="4"/>
      <c r="AD125" s="4"/>
      <c r="AE125" s="4"/>
      <c r="AF125" s="212"/>
      <c r="AG125" s="212"/>
      <c r="AH125" s="212"/>
      <c r="AI125" s="212"/>
      <c r="AJ125" s="212"/>
      <c r="AK125" s="212"/>
      <c r="AL125" s="212"/>
      <c r="AM125" s="212"/>
      <c r="AN125" s="212"/>
      <c r="AO125" s="212"/>
      <c r="AP125" s="212"/>
      <c r="AQ125" s="212"/>
      <c r="AR125" s="212"/>
      <c r="AS125" s="212"/>
      <c r="AT125" s="135"/>
      <c r="AU125" s="135"/>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row>
    <row r="126" spans="1:67" s="78" customFormat="1" ht="8.25" hidden="1" customHeight="1" x14ac:dyDescent="0.25">
      <c r="A126" s="12"/>
      <c r="B126" s="75"/>
      <c r="C126" s="71"/>
      <c r="D126" s="65"/>
      <c r="E126" s="65"/>
      <c r="F126" s="65"/>
      <c r="G126" s="65"/>
      <c r="H126" s="65"/>
      <c r="I126" s="66"/>
      <c r="J126" s="24"/>
      <c r="K126" s="100"/>
      <c r="L126" s="75"/>
      <c r="M126" s="434"/>
      <c r="N126" s="435"/>
      <c r="O126" s="435"/>
      <c r="P126" s="435"/>
      <c r="Q126" s="435"/>
      <c r="R126" s="435"/>
      <c r="S126" s="436"/>
      <c r="T126" s="24"/>
      <c r="U126" s="4"/>
      <c r="V126" s="277"/>
      <c r="W126" s="212"/>
      <c r="X126" s="212"/>
      <c r="Y126" s="212"/>
      <c r="Z126" s="175"/>
      <c r="AE126" s="99"/>
      <c r="AF126" s="99"/>
      <c r="AG126" s="99"/>
      <c r="AH126" s="99"/>
      <c r="AI126" s="99"/>
      <c r="AJ126" s="99"/>
      <c r="AK126" s="99"/>
      <c r="AL126" s="99"/>
      <c r="AM126" s="99"/>
      <c r="AN126" s="99"/>
      <c r="AO126" s="99"/>
      <c r="AP126" s="99"/>
      <c r="AQ126" s="99"/>
      <c r="AR126" s="99"/>
      <c r="AS126" s="99"/>
      <c r="AT126" s="199"/>
      <c r="AU126" s="199"/>
    </row>
    <row r="127" spans="1:67" s="199" customFormat="1" hidden="1" x14ac:dyDescent="0.25">
      <c r="A127" s="215"/>
      <c r="B127" s="213"/>
      <c r="C127" s="439" t="s">
        <v>19</v>
      </c>
      <c r="D127" s="440"/>
      <c r="E127" s="440"/>
      <c r="F127" s="440"/>
      <c r="G127" s="440"/>
      <c r="H127" s="440"/>
      <c r="I127" s="511"/>
      <c r="J127" s="214"/>
      <c r="K127" s="215"/>
      <c r="L127" s="213"/>
      <c r="M127" s="442"/>
      <c r="N127" s="443"/>
      <c r="O127" s="443"/>
      <c r="P127" s="443"/>
      <c r="Q127" s="443"/>
      <c r="R127" s="443"/>
      <c r="S127" s="444"/>
      <c r="T127" s="214"/>
      <c r="U127" s="212"/>
      <c r="V127" s="277"/>
      <c r="W127" s="212"/>
      <c r="X127" s="212"/>
      <c r="Y127" s="212"/>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78"/>
      <c r="BG127" s="78"/>
      <c r="BH127" s="78"/>
      <c r="BI127" s="78"/>
      <c r="BJ127" s="78"/>
      <c r="BK127" s="78"/>
      <c r="BL127" s="78"/>
      <c r="BM127" s="78"/>
      <c r="BN127" s="78"/>
      <c r="BO127" s="78"/>
    </row>
    <row r="128" spans="1:67" s="199" customFormat="1" hidden="1" x14ac:dyDescent="0.25">
      <c r="A128" s="215"/>
      <c r="B128" s="213"/>
      <c r="C128" s="439" t="s">
        <v>53</v>
      </c>
      <c r="D128" s="440"/>
      <c r="E128" s="440"/>
      <c r="F128" s="440"/>
      <c r="G128" s="440"/>
      <c r="H128" s="440"/>
      <c r="I128" s="511"/>
      <c r="J128" s="214"/>
      <c r="K128" s="215"/>
      <c r="L128" s="213"/>
      <c r="M128" s="442"/>
      <c r="N128" s="443"/>
      <c r="O128" s="443"/>
      <c r="P128" s="443"/>
      <c r="Q128" s="443"/>
      <c r="R128" s="443"/>
      <c r="S128" s="444"/>
      <c r="T128" s="214"/>
      <c r="U128" s="212"/>
      <c r="V128" s="277"/>
      <c r="W128" s="212"/>
      <c r="X128" s="212"/>
      <c r="Y128" s="212"/>
      <c r="Z128" s="4"/>
      <c r="AA128" s="78"/>
      <c r="AB128" s="78"/>
      <c r="AC128" s="78"/>
      <c r="AD128" s="78"/>
      <c r="AE128" s="99"/>
      <c r="AT128" s="99"/>
      <c r="AU128" s="99"/>
      <c r="AV128" s="99"/>
      <c r="AW128" s="99"/>
      <c r="AX128" s="99"/>
      <c r="AY128" s="99"/>
      <c r="AZ128" s="99"/>
      <c r="BA128" s="99"/>
      <c r="BB128" s="99"/>
      <c r="BC128" s="99"/>
      <c r="BD128" s="99"/>
      <c r="BE128" s="99"/>
      <c r="BF128" s="78"/>
      <c r="BG128" s="78"/>
      <c r="BH128" s="78"/>
      <c r="BI128" s="78"/>
      <c r="BJ128" s="78"/>
      <c r="BK128" s="78"/>
      <c r="BL128" s="78"/>
      <c r="BM128" s="78"/>
      <c r="BN128" s="78"/>
      <c r="BO128" s="78"/>
    </row>
    <row r="129" spans="1:67" s="199" customFormat="1" ht="6.75" hidden="1" customHeight="1" x14ac:dyDescent="0.25">
      <c r="A129" s="215"/>
      <c r="B129" s="213"/>
      <c r="C129" s="216"/>
      <c r="D129" s="217"/>
      <c r="E129" s="217"/>
      <c r="F129" s="217"/>
      <c r="G129" s="217"/>
      <c r="H129" s="217"/>
      <c r="I129" s="218"/>
      <c r="J129" s="214"/>
      <c r="K129" s="215"/>
      <c r="L129" s="213"/>
      <c r="M129" s="442"/>
      <c r="N129" s="443"/>
      <c r="O129" s="443"/>
      <c r="P129" s="443"/>
      <c r="Q129" s="443"/>
      <c r="R129" s="443"/>
      <c r="S129" s="444"/>
      <c r="T129" s="214"/>
      <c r="U129" s="212"/>
      <c r="V129" s="277"/>
      <c r="W129" s="212"/>
      <c r="X129" s="212"/>
      <c r="Y129" s="212"/>
      <c r="Z129" s="175"/>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78"/>
      <c r="BG129" s="78"/>
    </row>
    <row r="130" spans="1:67" s="199" customFormat="1" hidden="1" x14ac:dyDescent="0.25">
      <c r="A130" s="215"/>
      <c r="B130" s="213"/>
      <c r="C130" s="439" t="s">
        <v>16</v>
      </c>
      <c r="D130" s="440"/>
      <c r="E130" s="449"/>
      <c r="F130" s="219"/>
      <c r="G130" s="217" t="s">
        <v>3</v>
      </c>
      <c r="H130" s="220"/>
      <c r="I130" s="218" t="s">
        <v>2</v>
      </c>
      <c r="J130" s="214"/>
      <c r="K130" s="215"/>
      <c r="L130" s="213"/>
      <c r="M130" s="442"/>
      <c r="N130" s="443"/>
      <c r="O130" s="443"/>
      <c r="P130" s="443"/>
      <c r="Q130" s="443"/>
      <c r="R130" s="443"/>
      <c r="S130" s="444"/>
      <c r="T130" s="214"/>
      <c r="U130" s="212"/>
      <c r="V130" s="277"/>
      <c r="W130" s="212"/>
      <c r="X130" s="212"/>
      <c r="Y130" s="212"/>
      <c r="Z130" s="138"/>
      <c r="AA130" s="99"/>
      <c r="AB130" s="99"/>
      <c r="AC130" s="99"/>
      <c r="AD130" s="99"/>
      <c r="AE130" s="99"/>
      <c r="AF130" s="99"/>
      <c r="AG130" s="99"/>
      <c r="AH130" s="99"/>
      <c r="AI130" s="99"/>
      <c r="AJ130" s="99"/>
      <c r="AK130" s="99"/>
      <c r="AL130" s="99"/>
      <c r="AM130" s="99"/>
      <c r="AN130" s="99"/>
      <c r="AO130" s="99"/>
      <c r="AP130" s="99"/>
      <c r="AQ130" s="99"/>
      <c r="AR130" s="99"/>
      <c r="AS130" s="99"/>
      <c r="AT130" s="99"/>
      <c r="AU130" s="99"/>
      <c r="BH130" s="78"/>
      <c r="BI130" s="78"/>
      <c r="BJ130" s="78"/>
      <c r="BK130" s="78"/>
      <c r="BL130" s="78"/>
      <c r="BM130" s="78"/>
      <c r="BN130" s="78"/>
      <c r="BO130" s="78"/>
    </row>
    <row r="131" spans="1:67" s="199" customFormat="1" ht="6" hidden="1" customHeight="1" x14ac:dyDescent="0.25">
      <c r="A131" s="215"/>
      <c r="B131" s="213"/>
      <c r="C131" s="221"/>
      <c r="D131" s="222"/>
      <c r="E131" s="222"/>
      <c r="F131" s="217"/>
      <c r="G131" s="217"/>
      <c r="H131" s="217"/>
      <c r="I131" s="218"/>
      <c r="J131" s="214"/>
      <c r="K131" s="215"/>
      <c r="L131" s="213"/>
      <c r="M131" s="442"/>
      <c r="N131" s="443"/>
      <c r="O131" s="443"/>
      <c r="P131" s="443"/>
      <c r="Q131" s="443"/>
      <c r="R131" s="443"/>
      <c r="S131" s="444"/>
      <c r="T131" s="214"/>
      <c r="U131" s="212"/>
      <c r="V131" s="277"/>
      <c r="W131" s="212"/>
      <c r="X131" s="212"/>
      <c r="Y131" s="212"/>
      <c r="Z131" s="8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78"/>
      <c r="BG131" s="78"/>
      <c r="BH131" s="99"/>
      <c r="BI131" s="99"/>
      <c r="BJ131" s="99"/>
      <c r="BK131" s="99"/>
      <c r="BL131" s="99"/>
      <c r="BM131" s="99"/>
      <c r="BN131" s="99"/>
      <c r="BO131" s="99"/>
    </row>
    <row r="132" spans="1:67" s="199" customFormat="1" hidden="1" x14ac:dyDescent="0.25">
      <c r="A132" s="215"/>
      <c r="B132" s="213"/>
      <c r="C132" s="439" t="s">
        <v>17</v>
      </c>
      <c r="D132" s="440"/>
      <c r="E132" s="440"/>
      <c r="F132" s="219"/>
      <c r="G132" s="217" t="s">
        <v>3</v>
      </c>
      <c r="H132" s="220"/>
      <c r="I132" s="218" t="s">
        <v>2</v>
      </c>
      <c r="J132" s="214"/>
      <c r="K132" s="215"/>
      <c r="L132" s="213"/>
      <c r="M132" s="442"/>
      <c r="N132" s="443"/>
      <c r="O132" s="443"/>
      <c r="P132" s="443"/>
      <c r="Q132" s="443"/>
      <c r="R132" s="443"/>
      <c r="S132" s="444"/>
      <c r="T132" s="214"/>
      <c r="U132" s="212"/>
      <c r="V132" s="277"/>
      <c r="W132" s="212"/>
      <c r="X132" s="212"/>
      <c r="Y132" s="212"/>
      <c r="Z132" s="4"/>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78"/>
      <c r="BI132" s="78"/>
      <c r="BJ132" s="78"/>
      <c r="BK132" s="78"/>
      <c r="BL132" s="78"/>
      <c r="BM132" s="78"/>
      <c r="BN132" s="78"/>
      <c r="BO132" s="78"/>
    </row>
    <row r="133" spans="1:67" s="199" customFormat="1" ht="6" hidden="1" customHeight="1" x14ac:dyDescent="0.25">
      <c r="A133" s="215"/>
      <c r="B133" s="213"/>
      <c r="C133" s="221"/>
      <c r="D133" s="222"/>
      <c r="E133" s="222"/>
      <c r="F133" s="217"/>
      <c r="G133" s="217"/>
      <c r="H133" s="217"/>
      <c r="I133" s="218"/>
      <c r="J133" s="214"/>
      <c r="K133" s="215"/>
      <c r="L133" s="213"/>
      <c r="M133" s="442"/>
      <c r="N133" s="443"/>
      <c r="O133" s="443"/>
      <c r="P133" s="443"/>
      <c r="Q133" s="443"/>
      <c r="R133" s="443"/>
      <c r="S133" s="444"/>
      <c r="T133" s="214"/>
      <c r="U133" s="212"/>
      <c r="V133" s="277"/>
      <c r="W133" s="212"/>
      <c r="X133" s="212"/>
      <c r="Y133" s="212"/>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78"/>
      <c r="BG133" s="78"/>
      <c r="BH133" s="78"/>
      <c r="BI133" s="78"/>
      <c r="BJ133" s="78"/>
      <c r="BK133" s="78"/>
      <c r="BL133" s="78"/>
      <c r="BM133" s="78"/>
      <c r="BN133" s="78"/>
      <c r="BO133" s="78"/>
    </row>
    <row r="134" spans="1:67" s="199" customFormat="1" hidden="1" x14ac:dyDescent="0.25">
      <c r="A134" s="215"/>
      <c r="B134" s="213"/>
      <c r="C134" s="439" t="s">
        <v>18</v>
      </c>
      <c r="D134" s="440"/>
      <c r="E134" s="440"/>
      <c r="F134" s="219"/>
      <c r="G134" s="217" t="s">
        <v>3</v>
      </c>
      <c r="H134" s="220"/>
      <c r="I134" s="218" t="s">
        <v>2</v>
      </c>
      <c r="J134" s="214"/>
      <c r="K134" s="215"/>
      <c r="L134" s="213"/>
      <c r="M134" s="442"/>
      <c r="N134" s="443"/>
      <c r="O134" s="443"/>
      <c r="P134" s="443"/>
      <c r="Q134" s="443"/>
      <c r="R134" s="443"/>
      <c r="S134" s="444"/>
      <c r="T134" s="214"/>
      <c r="U134" s="212"/>
      <c r="V134" s="277"/>
      <c r="W134" s="212"/>
      <c r="X134" s="212"/>
      <c r="Y134" s="212"/>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78"/>
      <c r="BG134" s="78"/>
      <c r="BH134" s="99"/>
      <c r="BI134" s="99"/>
      <c r="BJ134" s="99"/>
      <c r="BK134" s="99"/>
      <c r="BL134" s="99"/>
      <c r="BM134" s="99"/>
      <c r="BN134" s="99"/>
      <c r="BO134" s="99"/>
    </row>
    <row r="135" spans="1:67" s="199" customFormat="1" ht="7.5" hidden="1" customHeight="1" x14ac:dyDescent="0.25">
      <c r="A135" s="215"/>
      <c r="B135" s="213"/>
      <c r="C135" s="223"/>
      <c r="D135" s="224"/>
      <c r="E135" s="224"/>
      <c r="F135" s="225"/>
      <c r="G135" s="225"/>
      <c r="H135" s="225"/>
      <c r="I135" s="226"/>
      <c r="J135" s="214"/>
      <c r="K135" s="215"/>
      <c r="L135" s="213"/>
      <c r="M135" s="442"/>
      <c r="N135" s="443"/>
      <c r="O135" s="443"/>
      <c r="P135" s="443"/>
      <c r="Q135" s="443"/>
      <c r="R135" s="443"/>
      <c r="S135" s="444"/>
      <c r="T135" s="214"/>
      <c r="U135" s="212"/>
      <c r="V135" s="138"/>
      <c r="W135" s="212"/>
      <c r="X135" s="212"/>
      <c r="Y135" s="212"/>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row>
    <row r="136" spans="1:67" s="99" customFormat="1" ht="6" hidden="1" customHeight="1" x14ac:dyDescent="0.25">
      <c r="A136" s="12"/>
      <c r="B136" s="15"/>
      <c r="C136" s="23"/>
      <c r="D136" s="23"/>
      <c r="E136" s="23"/>
      <c r="F136" s="23"/>
      <c r="G136" s="23"/>
      <c r="H136" s="23"/>
      <c r="I136" s="23"/>
      <c r="J136" s="24"/>
      <c r="K136" s="12"/>
      <c r="L136" s="15"/>
      <c r="M136" s="23"/>
      <c r="N136" s="23"/>
      <c r="O136" s="23"/>
      <c r="P136" s="23"/>
      <c r="Q136" s="23"/>
      <c r="R136" s="23"/>
      <c r="S136" s="23"/>
      <c r="T136" s="24"/>
      <c r="U136" s="4"/>
      <c r="V136" s="138"/>
      <c r="W136" s="4"/>
      <c r="X136" s="4"/>
      <c r="Y136" s="4"/>
    </row>
    <row r="137" spans="1:67" s="99" customFormat="1" ht="6" hidden="1" customHeight="1" x14ac:dyDescent="0.25">
      <c r="A137" s="12"/>
      <c r="B137" s="84"/>
      <c r="C137" s="105"/>
      <c r="D137" s="105"/>
      <c r="E137" s="105"/>
      <c r="F137" s="6"/>
      <c r="G137" s="6"/>
      <c r="H137" s="11"/>
      <c r="I137" s="13"/>
      <c r="J137" s="10"/>
      <c r="K137" s="6"/>
      <c r="L137" s="84"/>
      <c r="M137" s="120"/>
      <c r="N137" s="120"/>
      <c r="O137" s="120"/>
      <c r="P137" s="6"/>
      <c r="Q137" s="6"/>
      <c r="R137" s="11"/>
      <c r="S137" s="13"/>
      <c r="T137" s="10"/>
      <c r="U137" s="4"/>
      <c r="V137" s="138"/>
      <c r="W137" s="4"/>
      <c r="X137" s="4"/>
      <c r="Y137" s="4"/>
      <c r="AA137" s="199"/>
      <c r="AB137" s="199"/>
      <c r="AC137" s="199"/>
      <c r="AD137" s="199"/>
      <c r="AE137" s="199"/>
    </row>
    <row r="138" spans="1:67" s="99" customFormat="1" ht="6.75" customHeight="1" x14ac:dyDescent="0.25">
      <c r="A138" s="12"/>
      <c r="B138" s="75"/>
      <c r="C138" s="71"/>
      <c r="D138" s="65"/>
      <c r="E138" s="65"/>
      <c r="F138" s="65"/>
      <c r="G138" s="65"/>
      <c r="H138" s="65"/>
      <c r="I138" s="66"/>
      <c r="J138" s="24"/>
      <c r="K138" s="100"/>
      <c r="L138" s="75"/>
      <c r="M138" s="434"/>
      <c r="N138" s="435"/>
      <c r="O138" s="435"/>
      <c r="P138" s="435"/>
      <c r="Q138" s="435"/>
      <c r="R138" s="435"/>
      <c r="S138" s="436"/>
      <c r="T138" s="24"/>
      <c r="U138" s="4"/>
      <c r="V138" s="138"/>
      <c r="W138" s="4"/>
      <c r="X138" s="4"/>
      <c r="Y138" s="4"/>
      <c r="AA138" s="199"/>
      <c r="AB138" s="199"/>
      <c r="AC138" s="199"/>
      <c r="AD138" s="199"/>
      <c r="AE138" s="199"/>
    </row>
    <row r="139" spans="1:67" s="99" customFormat="1" ht="12.6" customHeight="1" x14ac:dyDescent="0.25">
      <c r="A139" s="12"/>
      <c r="B139" s="75"/>
      <c r="C139" s="446" t="s">
        <v>170</v>
      </c>
      <c r="D139" s="447"/>
      <c r="E139" s="447"/>
      <c r="F139" s="447"/>
      <c r="G139" s="447"/>
      <c r="H139" s="447"/>
      <c r="I139" s="448"/>
      <c r="J139" s="24"/>
      <c r="K139" s="12"/>
      <c r="L139" s="75"/>
      <c r="M139" s="434"/>
      <c r="N139" s="435"/>
      <c r="O139" s="435"/>
      <c r="P139" s="435"/>
      <c r="Q139" s="435"/>
      <c r="R139" s="435"/>
      <c r="S139" s="436"/>
      <c r="T139" s="24"/>
      <c r="U139" s="4"/>
      <c r="V139" s="4"/>
      <c r="W139" s="4"/>
      <c r="X139" s="4"/>
      <c r="Y139" s="4"/>
      <c r="AA139" s="199"/>
      <c r="AB139" s="199"/>
      <c r="AC139" s="199"/>
      <c r="AD139" s="199"/>
      <c r="AE139" s="199"/>
      <c r="AT139" s="199"/>
      <c r="AU139" s="199"/>
      <c r="BH139" s="78"/>
      <c r="BI139" s="78"/>
      <c r="BJ139" s="78"/>
      <c r="BK139" s="78"/>
      <c r="BL139" s="78"/>
      <c r="BM139" s="78"/>
      <c r="BN139" s="78"/>
      <c r="BO139" s="78"/>
    </row>
    <row r="140" spans="1:67" s="99" customFormat="1" ht="6.75" customHeight="1" x14ac:dyDescent="0.25">
      <c r="A140" s="12"/>
      <c r="B140" s="75"/>
      <c r="C140" s="101"/>
      <c r="D140" s="62"/>
      <c r="E140" s="62"/>
      <c r="F140" s="69"/>
      <c r="G140" s="69"/>
      <c r="H140" s="69"/>
      <c r="I140" s="70"/>
      <c r="J140" s="24"/>
      <c r="K140" s="12"/>
      <c r="L140" s="75"/>
      <c r="M140" s="434"/>
      <c r="N140" s="435"/>
      <c r="O140" s="435"/>
      <c r="P140" s="435"/>
      <c r="Q140" s="435"/>
      <c r="R140" s="435"/>
      <c r="S140" s="436"/>
      <c r="T140" s="24"/>
      <c r="U140" s="4"/>
      <c r="V140" s="4"/>
      <c r="W140" s="4"/>
      <c r="X140" s="4"/>
      <c r="Y140" s="4"/>
      <c r="AA140" s="199"/>
      <c r="AB140" s="199"/>
      <c r="AC140" s="199"/>
      <c r="AD140" s="199"/>
      <c r="AE140" s="199"/>
      <c r="AT140" s="199"/>
      <c r="AU140" s="199"/>
      <c r="BF140" s="78"/>
      <c r="BG140" s="78"/>
      <c r="BH140" s="78"/>
      <c r="BI140" s="78"/>
      <c r="BJ140" s="78"/>
      <c r="BK140" s="78"/>
      <c r="BL140" s="78"/>
      <c r="BM140" s="78"/>
      <c r="BN140" s="78"/>
      <c r="BO140" s="78"/>
    </row>
    <row r="141" spans="1:67" s="99" customFormat="1" hidden="1" x14ac:dyDescent="0.25">
      <c r="A141" s="12"/>
      <c r="B141" s="75"/>
      <c r="C141" s="432" t="s">
        <v>26</v>
      </c>
      <c r="D141" s="433"/>
      <c r="E141" s="445"/>
      <c r="F141" s="47"/>
      <c r="G141" s="69" t="s">
        <v>3</v>
      </c>
      <c r="H141" s="48"/>
      <c r="I141" s="70" t="s">
        <v>2</v>
      </c>
      <c r="J141" s="24"/>
      <c r="K141" s="12"/>
      <c r="L141" s="75"/>
      <c r="M141" s="434"/>
      <c r="N141" s="435"/>
      <c r="O141" s="435"/>
      <c r="P141" s="435"/>
      <c r="Q141" s="435"/>
      <c r="R141" s="435"/>
      <c r="S141" s="436"/>
      <c r="T141" s="24"/>
      <c r="U141" s="4"/>
      <c r="V141" s="4"/>
      <c r="W141" s="4"/>
      <c r="X141" s="4"/>
      <c r="Y141" s="4"/>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BF141" s="78"/>
      <c r="BG141" s="78"/>
      <c r="BH141" s="78"/>
      <c r="BI141" s="78"/>
      <c r="BJ141" s="78"/>
      <c r="BK141" s="78"/>
      <c r="BL141" s="78"/>
      <c r="BM141" s="78"/>
      <c r="BN141" s="78"/>
      <c r="BO141" s="78"/>
    </row>
    <row r="142" spans="1:67" s="99" customFormat="1" ht="12.75" hidden="1" customHeight="1" x14ac:dyDescent="0.25">
      <c r="A142" s="12"/>
      <c r="B142" s="75"/>
      <c r="C142" s="432" t="s">
        <v>14</v>
      </c>
      <c r="D142" s="433"/>
      <c r="E142" s="433"/>
      <c r="F142" s="433"/>
      <c r="G142" s="433"/>
      <c r="H142" s="433"/>
      <c r="I142" s="70"/>
      <c r="J142" s="24"/>
      <c r="K142" s="12"/>
      <c r="L142" s="75"/>
      <c r="M142" s="434"/>
      <c r="N142" s="435"/>
      <c r="O142" s="435"/>
      <c r="P142" s="435"/>
      <c r="Q142" s="435"/>
      <c r="R142" s="435"/>
      <c r="S142" s="436"/>
      <c r="T142" s="24"/>
      <c r="U142" s="4"/>
      <c r="V142" s="138"/>
      <c r="W142" s="4"/>
      <c r="X142" s="4"/>
      <c r="Y142" s="4"/>
      <c r="Z142" s="78"/>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BF142" s="78"/>
      <c r="BG142" s="78"/>
      <c r="BH142" s="199"/>
      <c r="BI142" s="199"/>
      <c r="BJ142" s="199"/>
      <c r="BK142" s="199"/>
      <c r="BL142" s="199"/>
      <c r="BM142" s="199"/>
      <c r="BN142" s="199"/>
      <c r="BO142" s="199"/>
    </row>
    <row r="143" spans="1:67" s="99" customFormat="1" ht="6" hidden="1" customHeight="1" x14ac:dyDescent="0.25">
      <c r="A143" s="12"/>
      <c r="B143" s="75"/>
      <c r="C143" s="123"/>
      <c r="D143" s="124"/>
      <c r="E143" s="124"/>
      <c r="F143" s="69"/>
      <c r="G143" s="69"/>
      <c r="H143" s="69"/>
      <c r="I143" s="70"/>
      <c r="J143" s="24"/>
      <c r="K143" s="12"/>
      <c r="L143" s="75"/>
      <c r="M143" s="434"/>
      <c r="N143" s="435"/>
      <c r="O143" s="435"/>
      <c r="P143" s="435"/>
      <c r="Q143" s="435"/>
      <c r="R143" s="435"/>
      <c r="S143" s="436"/>
      <c r="T143" s="24"/>
      <c r="U143" s="4"/>
      <c r="V143" s="138"/>
      <c r="W143" s="4"/>
      <c r="X143" s="4"/>
      <c r="Y143" s="4"/>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199"/>
      <c r="BA143" s="199"/>
      <c r="BB143" s="199"/>
      <c r="BC143" s="199"/>
      <c r="BD143" s="199"/>
      <c r="BE143" s="199"/>
      <c r="BF143" s="199"/>
      <c r="BG143" s="199"/>
      <c r="BH143" s="199"/>
      <c r="BI143" s="199"/>
      <c r="BJ143" s="199"/>
      <c r="BK143" s="199"/>
      <c r="BL143" s="199"/>
      <c r="BM143" s="199"/>
      <c r="BN143" s="199"/>
      <c r="BO143" s="199"/>
    </row>
    <row r="144" spans="1:67" s="99" customFormat="1" hidden="1" x14ac:dyDescent="0.25">
      <c r="A144" s="12"/>
      <c r="B144" s="75"/>
      <c r="C144" s="432" t="s">
        <v>72</v>
      </c>
      <c r="D144" s="433"/>
      <c r="E144" s="445"/>
      <c r="F144" s="47"/>
      <c r="G144" s="69" t="s">
        <v>3</v>
      </c>
      <c r="H144" s="48"/>
      <c r="I144" s="70" t="s">
        <v>2</v>
      </c>
      <c r="J144" s="24"/>
      <c r="K144" s="12"/>
      <c r="L144" s="75"/>
      <c r="M144" s="434"/>
      <c r="N144" s="435"/>
      <c r="O144" s="435"/>
      <c r="P144" s="435"/>
      <c r="Q144" s="435"/>
      <c r="R144" s="435"/>
      <c r="S144" s="436"/>
      <c r="T144" s="24"/>
      <c r="U144" s="4"/>
      <c r="V144" s="138"/>
      <c r="W144" s="4"/>
      <c r="X144" s="4"/>
      <c r="Y144" s="4"/>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199"/>
      <c r="BA144" s="199"/>
      <c r="BB144" s="199"/>
      <c r="BC144" s="199"/>
      <c r="BD144" s="199"/>
      <c r="BE144" s="199"/>
      <c r="BF144" s="199"/>
      <c r="BG144" s="199"/>
      <c r="BH144" s="199"/>
      <c r="BI144" s="199"/>
      <c r="BJ144" s="199"/>
      <c r="BK144" s="199"/>
      <c r="BL144" s="199"/>
      <c r="BM144" s="199"/>
      <c r="BN144" s="199"/>
      <c r="BO144" s="199"/>
    </row>
    <row r="145" spans="1:67" s="99" customFormat="1" ht="12.6" hidden="1" customHeight="1" x14ac:dyDescent="0.25">
      <c r="A145" s="12"/>
      <c r="B145" s="75"/>
      <c r="C145" s="515" t="s">
        <v>73</v>
      </c>
      <c r="D145" s="516"/>
      <c r="E145" s="516"/>
      <c r="F145" s="516"/>
      <c r="G145" s="516"/>
      <c r="H145" s="516"/>
      <c r="I145" s="70"/>
      <c r="J145" s="24"/>
      <c r="K145" s="12"/>
      <c r="L145" s="75"/>
      <c r="M145" s="434"/>
      <c r="N145" s="435"/>
      <c r="O145" s="435"/>
      <c r="P145" s="435"/>
      <c r="Q145" s="435"/>
      <c r="R145" s="435"/>
      <c r="S145" s="436"/>
      <c r="T145" s="24"/>
      <c r="U145" s="4"/>
      <c r="V145" s="4"/>
      <c r="W145" s="4"/>
      <c r="X145" s="4"/>
      <c r="Y145" s="4"/>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row>
    <row r="146" spans="1:67" s="99" customFormat="1" ht="12.75" hidden="1" customHeight="1" x14ac:dyDescent="0.25">
      <c r="A146" s="12"/>
      <c r="B146" s="75"/>
      <c r="C146" s="432" t="s">
        <v>74</v>
      </c>
      <c r="D146" s="433"/>
      <c r="E146" s="433"/>
      <c r="F146" s="433"/>
      <c r="G146" s="433"/>
      <c r="H146" s="433"/>
      <c r="I146" s="70"/>
      <c r="J146" s="24"/>
      <c r="K146" s="12"/>
      <c r="L146" s="75"/>
      <c r="M146" s="434"/>
      <c r="N146" s="435"/>
      <c r="O146" s="435"/>
      <c r="P146" s="435"/>
      <c r="Q146" s="435"/>
      <c r="R146" s="435"/>
      <c r="S146" s="436"/>
      <c r="T146" s="24"/>
      <c r="U146" s="4"/>
      <c r="V146" s="4"/>
      <c r="W146" s="4"/>
      <c r="X146" s="4"/>
      <c r="Y146" s="4"/>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row>
    <row r="147" spans="1:67" s="99" customFormat="1" ht="6" hidden="1" customHeight="1" x14ac:dyDescent="0.25">
      <c r="A147" s="12"/>
      <c r="B147" s="75"/>
      <c r="C147" s="123"/>
      <c r="D147" s="124"/>
      <c r="E147" s="124"/>
      <c r="F147" s="69"/>
      <c r="G147" s="69"/>
      <c r="H147" s="69"/>
      <c r="I147" s="70"/>
      <c r="J147" s="24"/>
      <c r="K147" s="12"/>
      <c r="L147" s="75"/>
      <c r="M147" s="434"/>
      <c r="N147" s="435"/>
      <c r="O147" s="435"/>
      <c r="P147" s="435"/>
      <c r="Q147" s="435"/>
      <c r="R147" s="435"/>
      <c r="S147" s="436"/>
      <c r="T147" s="24"/>
      <c r="U147" s="4"/>
      <c r="V147" s="135"/>
      <c r="W147" s="4"/>
      <c r="X147" s="4"/>
      <c r="Y147" s="4"/>
      <c r="Z147" s="78"/>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row>
    <row r="148" spans="1:67" s="99" customFormat="1" hidden="1" x14ac:dyDescent="0.25">
      <c r="A148" s="12"/>
      <c r="B148" s="75"/>
      <c r="C148" s="432" t="s">
        <v>25</v>
      </c>
      <c r="D148" s="433"/>
      <c r="E148" s="445"/>
      <c r="F148" s="47"/>
      <c r="G148" s="69" t="s">
        <v>3</v>
      </c>
      <c r="H148" s="48"/>
      <c r="I148" s="70" t="s">
        <v>2</v>
      </c>
      <c r="J148" s="24"/>
      <c r="K148" s="12"/>
      <c r="L148" s="75"/>
      <c r="M148" s="434"/>
      <c r="N148" s="435"/>
      <c r="O148" s="435"/>
      <c r="P148" s="435"/>
      <c r="Q148" s="435"/>
      <c r="R148" s="435"/>
      <c r="S148" s="436"/>
      <c r="T148" s="24"/>
      <c r="U148" s="4"/>
      <c r="V148" s="4"/>
      <c r="W148" s="4"/>
      <c r="X148" s="4"/>
      <c r="Y148" s="4"/>
      <c r="Z148" s="78"/>
      <c r="AA148" s="78"/>
      <c r="AB148" s="78"/>
      <c r="AC148" s="78"/>
      <c r="AD148" s="78"/>
      <c r="AF148" s="199"/>
      <c r="AG148" s="199"/>
      <c r="AH148" s="199"/>
      <c r="AI148" s="199"/>
      <c r="AJ148" s="199"/>
      <c r="AK148" s="199"/>
      <c r="AL148" s="199"/>
      <c r="AM148" s="199"/>
      <c r="AN148" s="199"/>
      <c r="AO148" s="199"/>
      <c r="AP148" s="199"/>
      <c r="AQ148" s="199"/>
      <c r="AR148" s="199"/>
      <c r="AS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row>
    <row r="149" spans="1:67" s="99" customFormat="1" ht="12.75" hidden="1" customHeight="1" x14ac:dyDescent="0.25">
      <c r="A149" s="12"/>
      <c r="B149" s="75"/>
      <c r="C149" s="432" t="s">
        <v>21</v>
      </c>
      <c r="D149" s="433"/>
      <c r="E149" s="433"/>
      <c r="F149" s="433"/>
      <c r="G149" s="433"/>
      <c r="H149" s="433"/>
      <c r="I149" s="70"/>
      <c r="J149" s="24"/>
      <c r="K149" s="12"/>
      <c r="L149" s="75"/>
      <c r="M149" s="434"/>
      <c r="N149" s="435"/>
      <c r="O149" s="435"/>
      <c r="P149" s="435"/>
      <c r="Q149" s="435"/>
      <c r="R149" s="435"/>
      <c r="S149" s="436"/>
      <c r="T149" s="24"/>
      <c r="U149" s="4"/>
      <c r="V149" s="4"/>
      <c r="W149" s="135"/>
      <c r="X149" s="4"/>
      <c r="Y149" s="4"/>
      <c r="Z149" s="199"/>
      <c r="AA149" s="78"/>
      <c r="AB149" s="78"/>
      <c r="AC149" s="78"/>
      <c r="AD149" s="78"/>
      <c r="AF149" s="199"/>
      <c r="AG149" s="199"/>
      <c r="AH149" s="199"/>
      <c r="AI149" s="199"/>
      <c r="AJ149" s="199"/>
      <c r="AK149" s="199"/>
      <c r="AL149" s="199"/>
      <c r="AM149" s="199"/>
      <c r="AN149" s="199"/>
      <c r="AO149" s="199"/>
      <c r="AP149" s="199"/>
      <c r="AQ149" s="199"/>
      <c r="AR149" s="199"/>
      <c r="AS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row>
    <row r="150" spans="1:67" s="99" customFormat="1" ht="12.75" hidden="1" customHeight="1" x14ac:dyDescent="0.25">
      <c r="A150" s="12"/>
      <c r="B150" s="75"/>
      <c r="C150" s="432" t="s">
        <v>56</v>
      </c>
      <c r="D150" s="433"/>
      <c r="E150" s="433"/>
      <c r="F150" s="433"/>
      <c r="G150" s="433"/>
      <c r="H150" s="433"/>
      <c r="I150" s="70"/>
      <c r="J150" s="24"/>
      <c r="K150" s="12"/>
      <c r="L150" s="75"/>
      <c r="M150" s="434"/>
      <c r="N150" s="435"/>
      <c r="O150" s="435"/>
      <c r="P150" s="435"/>
      <c r="Q150" s="435"/>
      <c r="R150" s="435"/>
      <c r="S150" s="436"/>
      <c r="T150" s="24"/>
      <c r="U150" s="4"/>
      <c r="V150" s="209"/>
      <c r="W150" s="4"/>
      <c r="X150" s="4"/>
      <c r="Y150" s="4"/>
      <c r="Z150" s="78"/>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row>
    <row r="151" spans="1:67" s="99" customFormat="1" ht="6" hidden="1" customHeight="1" x14ac:dyDescent="0.25">
      <c r="A151" s="12"/>
      <c r="B151" s="75"/>
      <c r="C151" s="128"/>
      <c r="D151" s="129"/>
      <c r="E151" s="129"/>
      <c r="F151" s="69"/>
      <c r="G151" s="69"/>
      <c r="H151" s="69"/>
      <c r="I151" s="70"/>
      <c r="J151" s="24"/>
      <c r="K151" s="12"/>
      <c r="L151" s="75"/>
      <c r="M151" s="434"/>
      <c r="N151" s="435"/>
      <c r="O151" s="435"/>
      <c r="P151" s="435"/>
      <c r="Q151" s="435"/>
      <c r="R151" s="435"/>
      <c r="S151" s="436"/>
      <c r="T151" s="24"/>
      <c r="U151" s="4"/>
      <c r="V151" s="209"/>
      <c r="W151" s="4"/>
      <c r="X151" s="4"/>
      <c r="Y151" s="4"/>
      <c r="Z151" s="78"/>
      <c r="AV151" s="199"/>
      <c r="AW151" s="199"/>
      <c r="AX151" s="199"/>
      <c r="AY151" s="199"/>
      <c r="AZ151" s="199"/>
      <c r="BA151" s="199"/>
      <c r="BB151" s="199"/>
      <c r="BC151" s="199"/>
      <c r="BD151" s="199"/>
      <c r="BE151" s="199"/>
      <c r="BF151" s="199"/>
      <c r="BG151" s="199"/>
    </row>
    <row r="152" spans="1:67" s="99" customFormat="1" ht="12.6" hidden="1" customHeight="1" x14ac:dyDescent="0.25">
      <c r="A152" s="12"/>
      <c r="B152" s="75"/>
      <c r="C152" s="432" t="s">
        <v>28</v>
      </c>
      <c r="D152" s="433"/>
      <c r="E152" s="445"/>
      <c r="F152" s="47"/>
      <c r="G152" s="69" t="s">
        <v>3</v>
      </c>
      <c r="H152" s="48"/>
      <c r="I152" s="70" t="s">
        <v>2</v>
      </c>
      <c r="J152" s="24"/>
      <c r="K152" s="12"/>
      <c r="L152" s="75"/>
      <c r="M152" s="434"/>
      <c r="N152" s="435"/>
      <c r="O152" s="435"/>
      <c r="P152" s="435"/>
      <c r="Q152" s="435"/>
      <c r="R152" s="435"/>
      <c r="S152" s="436"/>
      <c r="T152" s="24"/>
      <c r="U152" s="4"/>
      <c r="W152" s="175"/>
      <c r="X152" s="4"/>
      <c r="Y152" s="4"/>
    </row>
    <row r="153" spans="1:67" s="99" customFormat="1" ht="12.6" hidden="1" customHeight="1" x14ac:dyDescent="0.25">
      <c r="A153" s="12"/>
      <c r="B153" s="75"/>
      <c r="C153" s="432" t="s">
        <v>29</v>
      </c>
      <c r="D153" s="433"/>
      <c r="E153" s="433"/>
      <c r="F153" s="433"/>
      <c r="G153" s="433"/>
      <c r="H153" s="433"/>
      <c r="I153" s="70"/>
      <c r="J153" s="24"/>
      <c r="K153" s="12"/>
      <c r="L153" s="75"/>
      <c r="M153" s="434"/>
      <c r="N153" s="435"/>
      <c r="O153" s="435"/>
      <c r="P153" s="435"/>
      <c r="Q153" s="435"/>
      <c r="R153" s="435"/>
      <c r="S153" s="436"/>
      <c r="T153" s="24"/>
      <c r="U153" s="4"/>
      <c r="V153" s="4"/>
      <c r="X153" s="4"/>
      <c r="Y153" s="4"/>
      <c r="Z153" s="78"/>
    </row>
    <row r="154" spans="1:67" s="99" customFormat="1" ht="12.75" hidden="1" customHeight="1" x14ac:dyDescent="0.25">
      <c r="A154" s="12"/>
      <c r="B154" s="75"/>
      <c r="C154" s="432" t="s">
        <v>30</v>
      </c>
      <c r="D154" s="433"/>
      <c r="E154" s="433"/>
      <c r="F154" s="433"/>
      <c r="G154" s="433"/>
      <c r="H154" s="433"/>
      <c r="I154" s="70"/>
      <c r="J154" s="24"/>
      <c r="K154" s="12"/>
      <c r="L154" s="75"/>
      <c r="M154" s="434"/>
      <c r="N154" s="435"/>
      <c r="O154" s="435"/>
      <c r="P154" s="435"/>
      <c r="Q154" s="435"/>
      <c r="R154" s="435"/>
      <c r="S154" s="436"/>
      <c r="T154" s="24"/>
      <c r="U154" s="4"/>
      <c r="W154" s="81"/>
      <c r="X154" s="4"/>
      <c r="Y154" s="4"/>
    </row>
    <row r="155" spans="1:67" s="99" customFormat="1" ht="6" hidden="1" customHeight="1" x14ac:dyDescent="0.25">
      <c r="A155" s="12"/>
      <c r="B155" s="75"/>
      <c r="C155" s="131"/>
      <c r="D155" s="132"/>
      <c r="E155" s="132"/>
      <c r="F155" s="69"/>
      <c r="G155" s="69"/>
      <c r="H155" s="69"/>
      <c r="I155" s="70"/>
      <c r="J155" s="24"/>
      <c r="K155" s="12"/>
      <c r="L155" s="75"/>
      <c r="M155" s="434"/>
      <c r="N155" s="435"/>
      <c r="O155" s="435"/>
      <c r="P155" s="435"/>
      <c r="Q155" s="435"/>
      <c r="R155" s="435"/>
      <c r="S155" s="436"/>
      <c r="T155" s="24"/>
      <c r="U155" s="4"/>
      <c r="W155" s="4"/>
      <c r="X155" s="4"/>
      <c r="Y155" s="4"/>
    </row>
    <row r="156" spans="1:67" s="99" customFormat="1" ht="12.75" hidden="1" customHeight="1" x14ac:dyDescent="0.25">
      <c r="A156" s="12"/>
      <c r="B156" s="75"/>
      <c r="C156" s="432" t="s">
        <v>28</v>
      </c>
      <c r="D156" s="433"/>
      <c r="E156" s="445"/>
      <c r="F156" s="47"/>
      <c r="G156" s="69" t="s">
        <v>3</v>
      </c>
      <c r="H156" s="48"/>
      <c r="I156" s="70" t="s">
        <v>2</v>
      </c>
      <c r="J156" s="24"/>
      <c r="K156" s="12"/>
      <c r="L156" s="75"/>
      <c r="M156" s="434"/>
      <c r="N156" s="435"/>
      <c r="O156" s="435"/>
      <c r="P156" s="435"/>
      <c r="Q156" s="435"/>
      <c r="R156" s="435"/>
      <c r="S156" s="436"/>
      <c r="T156" s="24"/>
      <c r="U156" s="4"/>
      <c r="X156" s="135"/>
      <c r="Y156" s="135"/>
    </row>
    <row r="157" spans="1:67" s="99" customFormat="1" ht="12.75" hidden="1" customHeight="1" x14ac:dyDescent="0.25">
      <c r="A157" s="12"/>
      <c r="B157" s="75"/>
      <c r="C157" s="432" t="s">
        <v>29</v>
      </c>
      <c r="D157" s="433"/>
      <c r="E157" s="433"/>
      <c r="F157" s="433"/>
      <c r="G157" s="433"/>
      <c r="H157" s="433"/>
      <c r="I157" s="70"/>
      <c r="J157" s="24"/>
      <c r="K157" s="12"/>
      <c r="L157" s="75"/>
      <c r="M157" s="434"/>
      <c r="N157" s="435"/>
      <c r="O157" s="435"/>
      <c r="P157" s="435"/>
      <c r="Q157" s="435"/>
      <c r="R157" s="435"/>
      <c r="S157" s="436"/>
      <c r="T157" s="24"/>
      <c r="U157" s="4"/>
      <c r="X157" s="4"/>
      <c r="Y157" s="4"/>
    </row>
    <row r="158" spans="1:67" s="99" customFormat="1" ht="12.75" hidden="1" customHeight="1" x14ac:dyDescent="0.25">
      <c r="A158" s="12"/>
      <c r="B158" s="75"/>
      <c r="C158" s="432" t="s">
        <v>31</v>
      </c>
      <c r="D158" s="433"/>
      <c r="E158" s="433"/>
      <c r="F158" s="433"/>
      <c r="G158" s="433"/>
      <c r="H158" s="433"/>
      <c r="I158" s="70"/>
      <c r="J158" s="24"/>
      <c r="K158" s="12"/>
      <c r="L158" s="75"/>
      <c r="M158" s="434"/>
      <c r="N158" s="435"/>
      <c r="O158" s="435"/>
      <c r="P158" s="435"/>
      <c r="Q158" s="435"/>
      <c r="R158" s="435"/>
      <c r="S158" s="436"/>
      <c r="T158" s="24"/>
      <c r="U158" s="4"/>
      <c r="X158" s="4"/>
      <c r="Y158" s="4"/>
    </row>
    <row r="159" spans="1:67" s="99" customFormat="1" ht="6" hidden="1" customHeight="1" x14ac:dyDescent="0.25">
      <c r="A159" s="12"/>
      <c r="B159" s="75"/>
      <c r="C159" s="123"/>
      <c r="D159" s="124"/>
      <c r="E159" s="124"/>
      <c r="F159" s="69"/>
      <c r="G159" s="69"/>
      <c r="H159" s="69"/>
      <c r="I159" s="70"/>
      <c r="J159" s="24"/>
      <c r="K159" s="12"/>
      <c r="L159" s="75"/>
      <c r="M159" s="434"/>
      <c r="N159" s="435"/>
      <c r="O159" s="435"/>
      <c r="P159" s="435"/>
      <c r="Q159" s="435"/>
      <c r="R159" s="435"/>
      <c r="S159" s="436"/>
      <c r="T159" s="24"/>
      <c r="U159" s="4"/>
      <c r="W159" s="293"/>
      <c r="X159" s="126"/>
    </row>
    <row r="160" spans="1:67" s="99" customFormat="1" ht="13.8" x14ac:dyDescent="0.25">
      <c r="A160" s="12"/>
      <c r="B160" s="75"/>
      <c r="C160" s="432" t="s">
        <v>80</v>
      </c>
      <c r="D160" s="433"/>
      <c r="E160" s="445"/>
      <c r="F160" s="47"/>
      <c r="G160" s="69" t="s">
        <v>3</v>
      </c>
      <c r="H160" s="48"/>
      <c r="I160" s="70" t="s">
        <v>2</v>
      </c>
      <c r="J160" s="24"/>
      <c r="K160" s="12"/>
      <c r="L160" s="75"/>
      <c r="M160" s="434"/>
      <c r="N160" s="435"/>
      <c r="O160" s="435"/>
      <c r="P160" s="435"/>
      <c r="Q160" s="435"/>
      <c r="R160" s="435"/>
      <c r="S160" s="436"/>
      <c r="T160" s="24"/>
      <c r="U160" s="4"/>
      <c r="V160" s="4"/>
      <c r="X160" s="210"/>
      <c r="Y160" s="175"/>
    </row>
    <row r="161" spans="1:57" s="99" customFormat="1" ht="12.75" customHeight="1" x14ac:dyDescent="0.25">
      <c r="A161" s="12"/>
      <c r="B161" s="75"/>
      <c r="C161" s="432" t="s">
        <v>82</v>
      </c>
      <c r="D161" s="433"/>
      <c r="E161" s="433"/>
      <c r="F161" s="433"/>
      <c r="G161" s="433"/>
      <c r="H161" s="433"/>
      <c r="I161" s="70"/>
      <c r="J161" s="24"/>
      <c r="K161" s="12"/>
      <c r="L161" s="75"/>
      <c r="M161" s="434"/>
      <c r="N161" s="435"/>
      <c r="O161" s="435"/>
      <c r="P161" s="435"/>
      <c r="Q161" s="435"/>
      <c r="R161" s="435"/>
      <c r="S161" s="436"/>
      <c r="T161" s="24"/>
      <c r="U161" s="4"/>
      <c r="V161" s="4"/>
    </row>
    <row r="162" spans="1:57" s="99" customFormat="1" ht="12.75" customHeight="1" x14ac:dyDescent="0.25">
      <c r="A162" s="12"/>
      <c r="B162" s="75"/>
      <c r="C162" s="432" t="s">
        <v>81</v>
      </c>
      <c r="D162" s="433"/>
      <c r="E162" s="433"/>
      <c r="F162" s="433"/>
      <c r="G162" s="433"/>
      <c r="H162" s="433"/>
      <c r="I162" s="70"/>
      <c r="J162" s="24"/>
      <c r="K162" s="12"/>
      <c r="L162" s="75"/>
      <c r="M162" s="434"/>
      <c r="N162" s="435"/>
      <c r="O162" s="435"/>
      <c r="P162" s="435"/>
      <c r="Q162" s="435"/>
      <c r="R162" s="435"/>
      <c r="S162" s="436"/>
      <c r="T162" s="24"/>
      <c r="U162" s="4"/>
      <c r="V162" s="4"/>
      <c r="X162" s="81"/>
      <c r="Y162" s="81"/>
      <c r="Z162" s="199"/>
    </row>
    <row r="163" spans="1:57" s="99" customFormat="1" ht="6" customHeight="1" x14ac:dyDescent="0.25">
      <c r="A163" s="12"/>
      <c r="B163" s="75"/>
      <c r="C163" s="123"/>
      <c r="D163" s="124"/>
      <c r="E163" s="124"/>
      <c r="F163" s="69"/>
      <c r="G163" s="69"/>
      <c r="H163" s="69"/>
      <c r="I163" s="70"/>
      <c r="J163" s="24"/>
      <c r="K163" s="12"/>
      <c r="L163" s="75"/>
      <c r="M163" s="434"/>
      <c r="N163" s="435"/>
      <c r="O163" s="435"/>
      <c r="P163" s="435"/>
      <c r="Q163" s="435"/>
      <c r="R163" s="435"/>
      <c r="S163" s="436"/>
      <c r="T163" s="24"/>
      <c r="U163" s="4"/>
      <c r="V163" s="138"/>
      <c r="X163" s="4"/>
      <c r="Y163" s="4"/>
      <c r="Z163" s="199"/>
    </row>
    <row r="164" spans="1:57" s="99" customFormat="1" x14ac:dyDescent="0.25">
      <c r="A164" s="12"/>
      <c r="B164" s="75"/>
      <c r="C164" s="432" t="s">
        <v>27</v>
      </c>
      <c r="D164" s="433"/>
      <c r="E164" s="445"/>
      <c r="F164" s="47"/>
      <c r="G164" s="69" t="s">
        <v>3</v>
      </c>
      <c r="H164" s="48"/>
      <c r="I164" s="70" t="s">
        <v>2</v>
      </c>
      <c r="J164" s="24"/>
      <c r="K164" s="12"/>
      <c r="L164" s="75"/>
      <c r="M164" s="434"/>
      <c r="N164" s="435"/>
      <c r="O164" s="435"/>
      <c r="P164" s="435"/>
      <c r="Q164" s="435"/>
      <c r="R164" s="435"/>
      <c r="S164" s="436"/>
      <c r="T164" s="24"/>
      <c r="U164" s="4"/>
      <c r="V164" s="4"/>
      <c r="Z164" s="199"/>
    </row>
    <row r="165" spans="1:57" s="99" customFormat="1" ht="12.75" customHeight="1" x14ac:dyDescent="0.25">
      <c r="A165" s="12"/>
      <c r="B165" s="75"/>
      <c r="C165" s="432" t="s">
        <v>22</v>
      </c>
      <c r="D165" s="433"/>
      <c r="E165" s="433"/>
      <c r="F165" s="433"/>
      <c r="G165" s="433"/>
      <c r="H165" s="433"/>
      <c r="I165" s="70"/>
      <c r="J165" s="24"/>
      <c r="K165" s="12"/>
      <c r="L165" s="75"/>
      <c r="M165" s="434"/>
      <c r="N165" s="435"/>
      <c r="O165" s="435"/>
      <c r="P165" s="435"/>
      <c r="Q165" s="435"/>
      <c r="R165" s="435"/>
      <c r="S165" s="436"/>
      <c r="T165" s="24"/>
      <c r="U165" s="4"/>
      <c r="W165" s="78"/>
      <c r="Z165" s="199"/>
    </row>
    <row r="166" spans="1:57" s="99" customFormat="1" ht="12.75" customHeight="1" x14ac:dyDescent="0.25">
      <c r="A166" s="12"/>
      <c r="B166" s="75"/>
      <c r="C166" s="432" t="s">
        <v>23</v>
      </c>
      <c r="D166" s="433"/>
      <c r="E166" s="433"/>
      <c r="F166" s="433"/>
      <c r="G166" s="433"/>
      <c r="H166" s="433"/>
      <c r="I166" s="70"/>
      <c r="J166" s="24"/>
      <c r="K166" s="12"/>
      <c r="L166" s="75"/>
      <c r="M166" s="434"/>
      <c r="N166" s="435"/>
      <c r="O166" s="435"/>
      <c r="P166" s="435"/>
      <c r="Q166" s="435"/>
      <c r="R166" s="435"/>
      <c r="S166" s="436"/>
      <c r="T166" s="24"/>
      <c r="U166" s="4"/>
      <c r="W166" s="78"/>
      <c r="Z166" s="199"/>
    </row>
    <row r="167" spans="1:57" s="99" customFormat="1" ht="12.75" customHeight="1" x14ac:dyDescent="0.25">
      <c r="A167" s="12"/>
      <c r="B167" s="75"/>
      <c r="C167" s="432" t="s">
        <v>24</v>
      </c>
      <c r="D167" s="433"/>
      <c r="E167" s="433"/>
      <c r="F167" s="433"/>
      <c r="G167" s="433"/>
      <c r="H167" s="433"/>
      <c r="I167" s="70"/>
      <c r="J167" s="24"/>
      <c r="K167" s="12"/>
      <c r="L167" s="75"/>
      <c r="M167" s="434"/>
      <c r="N167" s="435"/>
      <c r="O167" s="435"/>
      <c r="P167" s="435"/>
      <c r="Q167" s="435"/>
      <c r="R167" s="435"/>
      <c r="S167" s="436"/>
      <c r="T167" s="24"/>
      <c r="U167" s="4"/>
      <c r="V167" s="4"/>
      <c r="Z167" s="199"/>
    </row>
    <row r="168" spans="1:57" s="99" customFormat="1" ht="7.5" customHeight="1" x14ac:dyDescent="0.25">
      <c r="A168" s="12"/>
      <c r="B168" s="75"/>
      <c r="C168" s="103"/>
      <c r="D168" s="104"/>
      <c r="E168" s="104"/>
      <c r="F168" s="63"/>
      <c r="G168" s="63"/>
      <c r="H168" s="63"/>
      <c r="I168" s="64"/>
      <c r="J168" s="24"/>
      <c r="K168" s="12"/>
      <c r="L168" s="75"/>
      <c r="M168" s="434"/>
      <c r="N168" s="435"/>
      <c r="O168" s="435"/>
      <c r="P168" s="435"/>
      <c r="Q168" s="435"/>
      <c r="R168" s="435"/>
      <c r="S168" s="436"/>
      <c r="T168" s="24"/>
      <c r="U168" s="4"/>
      <c r="V168" s="4"/>
      <c r="Z168" s="199"/>
    </row>
    <row r="169" spans="1:57" s="99" customFormat="1" ht="8.25" customHeight="1" x14ac:dyDescent="0.25">
      <c r="A169" s="12"/>
      <c r="B169" s="75"/>
      <c r="C169" s="71"/>
      <c r="D169" s="65"/>
      <c r="E169" s="65"/>
      <c r="F169" s="65"/>
      <c r="G169" s="65"/>
      <c r="H169" s="65"/>
      <c r="I169" s="66"/>
      <c r="J169" s="24"/>
      <c r="K169" s="100"/>
      <c r="L169" s="75"/>
      <c r="M169" s="434"/>
      <c r="N169" s="435"/>
      <c r="O169" s="435"/>
      <c r="P169" s="435"/>
      <c r="Q169" s="435"/>
      <c r="R169" s="435"/>
      <c r="S169" s="436"/>
      <c r="T169" s="24"/>
      <c r="U169" s="4"/>
      <c r="V169" s="4"/>
      <c r="Z169" s="199"/>
      <c r="AE169" s="78"/>
    </row>
    <row r="170" spans="1:57" s="99" customFormat="1" ht="12.75" customHeight="1" x14ac:dyDescent="0.25">
      <c r="A170" s="12"/>
      <c r="B170" s="75"/>
      <c r="C170" s="446" t="s">
        <v>171</v>
      </c>
      <c r="D170" s="447"/>
      <c r="E170" s="447"/>
      <c r="F170" s="447"/>
      <c r="G170" s="447"/>
      <c r="H170" s="447"/>
      <c r="I170" s="448"/>
      <c r="J170" s="24"/>
      <c r="K170" s="12"/>
      <c r="L170" s="75"/>
      <c r="M170" s="434"/>
      <c r="N170" s="435"/>
      <c r="O170" s="435"/>
      <c r="P170" s="435"/>
      <c r="Q170" s="435"/>
      <c r="R170" s="435"/>
      <c r="S170" s="436"/>
      <c r="T170" s="24"/>
      <c r="U170" s="4"/>
      <c r="V170" s="4"/>
      <c r="Z170" s="199"/>
      <c r="AE170" s="77"/>
    </row>
    <row r="171" spans="1:57" s="99" customFormat="1" ht="12.75" hidden="1" customHeight="1" x14ac:dyDescent="0.25">
      <c r="A171" s="12"/>
      <c r="B171" s="75"/>
      <c r="C171" s="528" t="s">
        <v>36</v>
      </c>
      <c r="D171" s="533"/>
      <c r="E171" s="533"/>
      <c r="F171" s="533"/>
      <c r="G171" s="533"/>
      <c r="H171" s="533"/>
      <c r="I171" s="534"/>
      <c r="J171" s="24"/>
      <c r="K171" s="100"/>
      <c r="L171" s="75"/>
      <c r="M171" s="434"/>
      <c r="N171" s="435"/>
      <c r="O171" s="435"/>
      <c r="P171" s="435"/>
      <c r="Q171" s="435"/>
      <c r="R171" s="435"/>
      <c r="S171" s="436"/>
      <c r="T171" s="24"/>
      <c r="U171" s="4"/>
      <c r="AE171" s="77"/>
      <c r="AT171" s="78"/>
      <c r="AU171" s="78"/>
    </row>
    <row r="172" spans="1:57" s="99" customFormat="1" ht="6" hidden="1" customHeight="1" x14ac:dyDescent="0.25">
      <c r="A172" s="12"/>
      <c r="B172" s="75"/>
      <c r="C172" s="231"/>
      <c r="D172" s="232"/>
      <c r="E172" s="232"/>
      <c r="F172" s="232"/>
      <c r="G172" s="232"/>
      <c r="H172" s="232"/>
      <c r="I172" s="233"/>
      <c r="J172" s="24"/>
      <c r="K172" s="100"/>
      <c r="L172" s="75"/>
      <c r="M172" s="434"/>
      <c r="N172" s="435"/>
      <c r="O172" s="435"/>
      <c r="P172" s="435"/>
      <c r="Q172" s="435"/>
      <c r="R172" s="435"/>
      <c r="S172" s="436"/>
      <c r="T172" s="24"/>
      <c r="U172" s="4"/>
      <c r="V172" s="78"/>
      <c r="AE172" s="77"/>
      <c r="AT172" s="77"/>
      <c r="AU172" s="77"/>
    </row>
    <row r="173" spans="1:57" s="99" customFormat="1" ht="12.75" hidden="1" customHeight="1" x14ac:dyDescent="0.25">
      <c r="A173" s="12"/>
      <c r="B173" s="75"/>
      <c r="C173" s="528" t="s">
        <v>37</v>
      </c>
      <c r="D173" s="529"/>
      <c r="E173" s="529"/>
      <c r="F173" s="234"/>
      <c r="G173" s="234"/>
      <c r="H173" s="234"/>
      <c r="I173" s="235"/>
      <c r="J173" s="24"/>
      <c r="K173" s="100"/>
      <c r="L173" s="75"/>
      <c r="M173" s="434"/>
      <c r="N173" s="435"/>
      <c r="O173" s="435"/>
      <c r="P173" s="435"/>
      <c r="Q173" s="435"/>
      <c r="R173" s="435"/>
      <c r="S173" s="436"/>
      <c r="T173" s="24"/>
      <c r="U173" s="4"/>
      <c r="W173" s="78"/>
      <c r="Z173" s="78"/>
      <c r="AE173" s="77"/>
      <c r="AF173" s="78"/>
      <c r="AG173" s="78"/>
      <c r="AH173" s="78"/>
      <c r="AI173" s="78"/>
      <c r="AJ173" s="78"/>
      <c r="AK173" s="78"/>
      <c r="AL173" s="78"/>
      <c r="AM173" s="78"/>
      <c r="AN173" s="78"/>
      <c r="AO173" s="78"/>
      <c r="AP173" s="78"/>
      <c r="AQ173" s="78"/>
      <c r="AR173" s="78"/>
      <c r="AS173" s="78"/>
      <c r="AT173" s="77"/>
      <c r="AU173" s="77"/>
    </row>
    <row r="174" spans="1:57" s="99" customFormat="1" hidden="1" x14ac:dyDescent="0.25">
      <c r="A174" s="12"/>
      <c r="B174" s="75"/>
      <c r="C174" s="528"/>
      <c r="D174" s="529"/>
      <c r="E174" s="529"/>
      <c r="F174" s="236"/>
      <c r="G174" s="237" t="s">
        <v>3</v>
      </c>
      <c r="H174" s="238"/>
      <c r="I174" s="239" t="s">
        <v>2</v>
      </c>
      <c r="J174" s="24"/>
      <c r="K174" s="12"/>
      <c r="L174" s="75"/>
      <c r="M174" s="434"/>
      <c r="N174" s="435"/>
      <c r="O174" s="435"/>
      <c r="P174" s="435"/>
      <c r="Q174" s="435"/>
      <c r="R174" s="435"/>
      <c r="S174" s="436"/>
      <c r="T174" s="24"/>
      <c r="U174" s="4"/>
      <c r="V174" s="78"/>
      <c r="Z174" s="78"/>
      <c r="AE174" s="77"/>
      <c r="AF174" s="77"/>
      <c r="AG174" s="77"/>
      <c r="AH174" s="77"/>
      <c r="AI174" s="77"/>
      <c r="AJ174" s="77"/>
      <c r="AK174" s="77"/>
      <c r="AL174" s="77"/>
      <c r="AM174" s="77"/>
      <c r="AN174" s="77"/>
      <c r="AO174" s="77"/>
      <c r="AP174" s="77"/>
      <c r="AQ174" s="77"/>
      <c r="AR174" s="77"/>
      <c r="AS174" s="77"/>
      <c r="AT174" s="77"/>
      <c r="AU174" s="77"/>
    </row>
    <row r="175" spans="1:57" s="99" customFormat="1" ht="6" hidden="1" customHeight="1" x14ac:dyDescent="0.25">
      <c r="A175" s="12"/>
      <c r="B175" s="75"/>
      <c r="C175" s="240"/>
      <c r="D175" s="241"/>
      <c r="E175" s="241"/>
      <c r="F175" s="242"/>
      <c r="G175" s="237"/>
      <c r="H175" s="243"/>
      <c r="I175" s="239"/>
      <c r="J175" s="24"/>
      <c r="K175" s="12"/>
      <c r="L175" s="75"/>
      <c r="M175" s="434"/>
      <c r="N175" s="435"/>
      <c r="O175" s="435"/>
      <c r="P175" s="435"/>
      <c r="Q175" s="435"/>
      <c r="R175" s="435"/>
      <c r="S175" s="436"/>
      <c r="T175" s="24"/>
      <c r="U175" s="4"/>
      <c r="V175" s="199"/>
      <c r="AE175"/>
      <c r="AF175" s="77"/>
      <c r="AG175" s="77"/>
      <c r="AH175" s="77"/>
      <c r="AI175" s="77"/>
      <c r="AJ175" s="77"/>
      <c r="AK175" s="77"/>
      <c r="AL175" s="77"/>
      <c r="AM175" s="77"/>
      <c r="AN175" s="77"/>
      <c r="AO175" s="77"/>
      <c r="AP175" s="77"/>
      <c r="AQ175" s="77"/>
      <c r="AR175" s="77"/>
      <c r="AS175" s="77"/>
      <c r="AT175" s="77"/>
      <c r="AU175" s="77"/>
      <c r="AV175" s="78"/>
      <c r="AW175" s="78"/>
      <c r="AX175" s="78"/>
      <c r="AY175" s="78"/>
      <c r="AZ175" s="78"/>
      <c r="BA175" s="78"/>
      <c r="BB175" s="78"/>
      <c r="BC175" s="78"/>
      <c r="BD175" s="78"/>
      <c r="BE175" s="78"/>
    </row>
    <row r="176" spans="1:57" s="99" customFormat="1" ht="12.75" hidden="1" customHeight="1" x14ac:dyDescent="0.25">
      <c r="A176" s="12"/>
      <c r="B176" s="75"/>
      <c r="C176" s="528" t="s">
        <v>38</v>
      </c>
      <c r="D176" s="529"/>
      <c r="E176" s="529"/>
      <c r="F176" s="234"/>
      <c r="G176" s="234"/>
      <c r="H176" s="234"/>
      <c r="I176" s="235"/>
      <c r="J176" s="24"/>
      <c r="K176" s="100"/>
      <c r="L176" s="75"/>
      <c r="M176" s="434"/>
      <c r="N176" s="435"/>
      <c r="O176" s="435"/>
      <c r="P176" s="435"/>
      <c r="Q176" s="435"/>
      <c r="R176" s="435"/>
      <c r="S176" s="436"/>
      <c r="T176" s="24"/>
      <c r="U176" s="4"/>
      <c r="V176" s="78"/>
      <c r="AA176" s="78"/>
      <c r="AB176" s="78"/>
      <c r="AC176" s="78"/>
      <c r="AD176" s="78"/>
      <c r="AE176"/>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row>
    <row r="177" spans="1:57" s="99" customFormat="1" hidden="1" x14ac:dyDescent="0.25">
      <c r="A177" s="12"/>
      <c r="B177" s="75"/>
      <c r="C177" s="528"/>
      <c r="D177" s="529"/>
      <c r="E177" s="529"/>
      <c r="F177" s="236"/>
      <c r="G177" s="237" t="s">
        <v>3</v>
      </c>
      <c r="H177" s="238"/>
      <c r="I177" s="239" t="s">
        <v>2</v>
      </c>
      <c r="J177" s="24"/>
      <c r="K177" s="12"/>
      <c r="L177" s="75"/>
      <c r="M177" s="434"/>
      <c r="N177" s="435"/>
      <c r="O177" s="435"/>
      <c r="P177" s="435"/>
      <c r="Q177" s="435"/>
      <c r="R177" s="435"/>
      <c r="S177" s="436"/>
      <c r="T177" s="24"/>
      <c r="U177" s="4"/>
      <c r="V177" s="78"/>
      <c r="W177" s="199"/>
      <c r="X177" s="78"/>
      <c r="Y177" s="78"/>
      <c r="AA177" s="77"/>
      <c r="AB177" s="77"/>
      <c r="AC177" s="77"/>
      <c r="AD177" s="77"/>
      <c r="AE177"/>
      <c r="AF177" s="77"/>
      <c r="AG177" s="77"/>
      <c r="AH177" s="77"/>
      <c r="AI177" s="77"/>
      <c r="AJ177" s="77"/>
      <c r="AK177" s="77"/>
      <c r="AL177" s="77"/>
      <c r="AM177" s="77"/>
      <c r="AN177" s="77"/>
      <c r="AO177" s="77"/>
      <c r="AP177" s="77"/>
      <c r="AQ177" s="77"/>
      <c r="AR177" s="77"/>
      <c r="AS177" s="77"/>
      <c r="AT177"/>
      <c r="AU177"/>
      <c r="AV177" s="77"/>
      <c r="AW177" s="77"/>
      <c r="AX177" s="77"/>
      <c r="AY177" s="77"/>
      <c r="AZ177" s="77"/>
      <c r="BA177" s="77"/>
      <c r="BB177" s="77"/>
      <c r="BC177" s="77"/>
      <c r="BD177" s="77"/>
      <c r="BE177" s="77"/>
    </row>
    <row r="178" spans="1:57" s="99" customFormat="1" ht="6" hidden="1" customHeight="1" x14ac:dyDescent="0.25">
      <c r="A178" s="12"/>
      <c r="B178" s="75"/>
      <c r="C178" s="240"/>
      <c r="D178" s="241"/>
      <c r="E178" s="241"/>
      <c r="F178" s="242"/>
      <c r="G178" s="237"/>
      <c r="H178" s="243"/>
      <c r="I178" s="239"/>
      <c r="J178" s="24"/>
      <c r="K178" s="12"/>
      <c r="L178" s="75"/>
      <c r="M178" s="434"/>
      <c r="N178" s="435"/>
      <c r="O178" s="435"/>
      <c r="P178" s="435"/>
      <c r="Q178" s="435"/>
      <c r="R178" s="435"/>
      <c r="S178" s="436"/>
      <c r="T178" s="24"/>
      <c r="U178" s="4"/>
      <c r="V178" s="78"/>
      <c r="X178" s="78"/>
      <c r="Y178" s="78"/>
      <c r="AA178" s="77"/>
      <c r="AB178" s="77"/>
      <c r="AC178" s="77"/>
      <c r="AD178" s="77"/>
      <c r="AE178"/>
      <c r="AF178" s="77"/>
      <c r="AG178" s="77"/>
      <c r="AH178" s="77"/>
      <c r="AI178" s="77"/>
      <c r="AJ178" s="77"/>
      <c r="AK178" s="77"/>
      <c r="AL178" s="77"/>
      <c r="AM178" s="77"/>
      <c r="AN178" s="77"/>
      <c r="AO178" s="77"/>
      <c r="AP178" s="77"/>
      <c r="AQ178" s="77"/>
      <c r="AR178" s="77"/>
      <c r="AS178" s="77"/>
      <c r="AT178"/>
      <c r="AU178"/>
      <c r="AV178" s="77"/>
      <c r="AW178" s="77"/>
      <c r="AX178" s="77"/>
      <c r="AY178" s="77"/>
      <c r="AZ178" s="77"/>
      <c r="BA178" s="77"/>
      <c r="BB178" s="77"/>
      <c r="BC178" s="77"/>
      <c r="BD178" s="77"/>
      <c r="BE178" s="77"/>
    </row>
    <row r="179" spans="1:57" s="99" customFormat="1" ht="12.75" hidden="1" customHeight="1" x14ac:dyDescent="0.25">
      <c r="A179" s="12"/>
      <c r="B179" s="75"/>
      <c r="C179" s="528" t="s">
        <v>39</v>
      </c>
      <c r="D179" s="529"/>
      <c r="E179" s="529"/>
      <c r="F179" s="234"/>
      <c r="G179" s="234"/>
      <c r="H179" s="234"/>
      <c r="I179" s="235"/>
      <c r="J179" s="24"/>
      <c r="K179" s="100"/>
      <c r="L179" s="75"/>
      <c r="M179" s="434"/>
      <c r="N179" s="435"/>
      <c r="O179" s="435"/>
      <c r="P179" s="435"/>
      <c r="Q179" s="435"/>
      <c r="R179" s="435"/>
      <c r="S179" s="436"/>
      <c r="T179" s="24"/>
      <c r="U179" s="4"/>
      <c r="V179" s="78"/>
      <c r="AF179"/>
      <c r="AG179"/>
      <c r="AH179"/>
      <c r="AI179"/>
      <c r="AJ179"/>
      <c r="AK179"/>
      <c r="AL179"/>
      <c r="AM179"/>
      <c r="AN179"/>
      <c r="AO179"/>
      <c r="AP179"/>
      <c r="AQ179"/>
      <c r="AR179"/>
      <c r="AS179"/>
      <c r="AT179"/>
      <c r="AU179"/>
      <c r="AV179" s="77"/>
      <c r="AW179" s="77"/>
      <c r="AX179" s="77"/>
      <c r="AY179" s="77"/>
      <c r="AZ179" s="77"/>
      <c r="BA179" s="77"/>
      <c r="BB179" s="77"/>
      <c r="BC179" s="77"/>
      <c r="BD179" s="77"/>
      <c r="BE179" s="77"/>
    </row>
    <row r="180" spans="1:57" s="99" customFormat="1" hidden="1" x14ac:dyDescent="0.25">
      <c r="A180" s="12"/>
      <c r="B180" s="75"/>
      <c r="C180" s="528"/>
      <c r="D180" s="529"/>
      <c r="E180" s="529"/>
      <c r="F180" s="236"/>
      <c r="G180" s="237" t="s">
        <v>3</v>
      </c>
      <c r="H180" s="238"/>
      <c r="I180" s="239" t="s">
        <v>2</v>
      </c>
      <c r="J180" s="24"/>
      <c r="K180" s="12"/>
      <c r="L180" s="75"/>
      <c r="M180" s="434"/>
      <c r="N180" s="435"/>
      <c r="O180" s="435"/>
      <c r="P180" s="435"/>
      <c r="Q180" s="435"/>
      <c r="R180" s="435"/>
      <c r="S180" s="436"/>
      <c r="T180" s="24"/>
      <c r="U180" s="4"/>
      <c r="AF180"/>
      <c r="AG180"/>
      <c r="AH180"/>
      <c r="AI180"/>
      <c r="AJ180"/>
      <c r="AK180"/>
      <c r="AL180"/>
      <c r="AM180"/>
      <c r="AN180"/>
      <c r="AO180"/>
      <c r="AP180"/>
      <c r="AQ180"/>
      <c r="AR180"/>
      <c r="AS180"/>
      <c r="AT180"/>
      <c r="AU180"/>
      <c r="AV180" s="77"/>
      <c r="AW180" s="77"/>
      <c r="AX180" s="77"/>
      <c r="AY180" s="77"/>
      <c r="AZ180" s="77"/>
      <c r="BA180" s="77"/>
      <c r="BB180" s="77"/>
      <c r="BC180" s="77"/>
      <c r="BD180" s="77"/>
      <c r="BE180" s="77"/>
    </row>
    <row r="181" spans="1:57" s="99" customFormat="1" ht="8.25" hidden="1" customHeight="1" x14ac:dyDescent="0.25">
      <c r="A181" s="12"/>
      <c r="B181" s="75"/>
      <c r="C181" s="244"/>
      <c r="D181" s="245"/>
      <c r="E181" s="245"/>
      <c r="F181" s="245"/>
      <c r="G181" s="245"/>
      <c r="H181" s="245"/>
      <c r="I181" s="246"/>
      <c r="J181" s="24"/>
      <c r="K181" s="12"/>
      <c r="L181" s="75"/>
      <c r="M181" s="434"/>
      <c r="N181" s="435"/>
      <c r="O181" s="435"/>
      <c r="P181" s="435"/>
      <c r="Q181" s="435"/>
      <c r="R181" s="435"/>
      <c r="S181" s="436"/>
      <c r="T181" s="24"/>
      <c r="U181" s="4"/>
      <c r="X181" s="78"/>
      <c r="Y181" s="78"/>
      <c r="AF181"/>
      <c r="AG181"/>
      <c r="AH181"/>
      <c r="AI181"/>
      <c r="AJ181"/>
      <c r="AK181"/>
      <c r="AL181"/>
      <c r="AM181"/>
      <c r="AN181"/>
      <c r="AO181"/>
      <c r="AP181"/>
      <c r="AQ181"/>
      <c r="AR181"/>
      <c r="AS181"/>
      <c r="AV181"/>
      <c r="AW181"/>
      <c r="AX181"/>
      <c r="AY181"/>
      <c r="AZ181"/>
      <c r="BA181"/>
      <c r="BB181"/>
      <c r="BC181"/>
      <c r="BD181"/>
      <c r="BE181"/>
    </row>
    <row r="182" spans="1:57" s="99" customFormat="1" ht="35.25" hidden="1" customHeight="1" x14ac:dyDescent="0.25">
      <c r="A182" s="12"/>
      <c r="B182" s="75"/>
      <c r="C182" s="528" t="s">
        <v>40</v>
      </c>
      <c r="D182" s="533"/>
      <c r="E182" s="533"/>
      <c r="F182" s="533"/>
      <c r="G182" s="533"/>
      <c r="H182" s="533"/>
      <c r="I182" s="534"/>
      <c r="J182" s="24"/>
      <c r="K182" s="100"/>
      <c r="L182" s="75"/>
      <c r="M182" s="434"/>
      <c r="N182" s="435"/>
      <c r="O182" s="435"/>
      <c r="P182" s="435"/>
      <c r="Q182" s="435"/>
      <c r="R182" s="435"/>
      <c r="S182" s="436"/>
      <c r="T182" s="24"/>
      <c r="U182" s="4"/>
      <c r="AF182"/>
      <c r="AG182"/>
      <c r="AH182"/>
      <c r="AI182"/>
      <c r="AJ182"/>
      <c r="AK182"/>
      <c r="AL182"/>
      <c r="AM182"/>
      <c r="AN182"/>
      <c r="AO182"/>
      <c r="AP182"/>
      <c r="AQ182"/>
      <c r="AR182"/>
      <c r="AS182"/>
      <c r="AV182"/>
      <c r="AW182"/>
      <c r="AX182"/>
      <c r="AY182"/>
      <c r="AZ182"/>
      <c r="BA182"/>
      <c r="BB182"/>
      <c r="BC182"/>
      <c r="BD182"/>
      <c r="BE182"/>
    </row>
    <row r="183" spans="1:57" s="99" customFormat="1" hidden="1" x14ac:dyDescent="0.25">
      <c r="A183" s="12"/>
      <c r="B183" s="75"/>
      <c r="C183" s="528"/>
      <c r="D183" s="529"/>
      <c r="E183" s="529"/>
      <c r="F183" s="236"/>
      <c r="G183" s="237" t="s">
        <v>3</v>
      </c>
      <c r="H183" s="238"/>
      <c r="I183" s="239" t="s">
        <v>2</v>
      </c>
      <c r="J183" s="24"/>
      <c r="K183" s="12"/>
      <c r="L183" s="75"/>
      <c r="M183" s="434"/>
      <c r="N183" s="435"/>
      <c r="O183" s="435"/>
      <c r="P183" s="435"/>
      <c r="Q183" s="435"/>
      <c r="R183" s="435"/>
      <c r="S183" s="436"/>
      <c r="T183" s="24"/>
      <c r="U183" s="4"/>
      <c r="AV183"/>
      <c r="AW183"/>
      <c r="AX183"/>
      <c r="AY183"/>
      <c r="AZ183"/>
      <c r="BA183"/>
      <c r="BB183"/>
      <c r="BC183"/>
      <c r="BD183"/>
      <c r="BE183"/>
    </row>
    <row r="184" spans="1:57" s="99" customFormat="1" ht="10.5" hidden="1" customHeight="1" x14ac:dyDescent="0.25">
      <c r="A184" s="12"/>
      <c r="B184" s="75"/>
      <c r="C184" s="244"/>
      <c r="D184" s="245"/>
      <c r="E184" s="245"/>
      <c r="F184" s="245"/>
      <c r="G184" s="245"/>
      <c r="H184" s="245"/>
      <c r="I184" s="246"/>
      <c r="J184" s="24"/>
      <c r="K184" s="12"/>
      <c r="L184" s="75"/>
      <c r="M184" s="434"/>
      <c r="N184" s="435"/>
      <c r="O184" s="435"/>
      <c r="P184" s="435"/>
      <c r="Q184" s="435"/>
      <c r="R184" s="435"/>
      <c r="S184" s="436"/>
      <c r="T184" s="24"/>
      <c r="U184" s="4"/>
      <c r="V184" s="199"/>
      <c r="AV184"/>
      <c r="AW184"/>
      <c r="AX184"/>
      <c r="AY184"/>
      <c r="AZ184"/>
      <c r="BA184"/>
      <c r="BB184"/>
      <c r="BC184"/>
      <c r="BD184"/>
      <c r="BE184"/>
    </row>
    <row r="185" spans="1:57" s="99" customFormat="1" ht="12.75" hidden="1" customHeight="1" x14ac:dyDescent="0.25">
      <c r="A185" s="12"/>
      <c r="B185" s="75"/>
      <c r="C185" s="528" t="s">
        <v>41</v>
      </c>
      <c r="D185" s="529"/>
      <c r="E185" s="529"/>
      <c r="F185" s="529"/>
      <c r="G185" s="529"/>
      <c r="H185" s="529"/>
      <c r="I185" s="530"/>
      <c r="J185" s="24"/>
      <c r="K185" s="100"/>
      <c r="L185" s="75"/>
      <c r="M185" s="434"/>
      <c r="N185" s="435"/>
      <c r="O185" s="435"/>
      <c r="P185" s="435"/>
      <c r="Q185" s="435"/>
      <c r="R185" s="435"/>
      <c r="S185" s="436"/>
      <c r="T185" s="24"/>
      <c r="U185" s="4"/>
      <c r="V185" s="199"/>
      <c r="X185" s="199"/>
      <c r="Y185" s="199"/>
    </row>
    <row r="186" spans="1:57" s="99" customFormat="1" ht="6" hidden="1" customHeight="1" x14ac:dyDescent="0.25">
      <c r="A186" s="12"/>
      <c r="B186" s="75"/>
      <c r="C186" s="231"/>
      <c r="D186" s="232"/>
      <c r="E186" s="232"/>
      <c r="F186" s="232"/>
      <c r="G186" s="232"/>
      <c r="H186" s="232"/>
      <c r="I186" s="233"/>
      <c r="J186" s="24"/>
      <c r="K186" s="100"/>
      <c r="L186" s="75"/>
      <c r="M186" s="434"/>
      <c r="N186" s="435"/>
      <c r="O186" s="435"/>
      <c r="P186" s="435"/>
      <c r="Q186" s="435"/>
      <c r="R186" s="435"/>
      <c r="S186" s="436"/>
      <c r="T186" s="24"/>
      <c r="U186" s="4"/>
      <c r="V186" s="199"/>
      <c r="W186" s="199"/>
    </row>
    <row r="187" spans="1:57" s="99" customFormat="1" ht="12.75" hidden="1" customHeight="1" x14ac:dyDescent="0.25">
      <c r="A187" s="12"/>
      <c r="B187" s="75"/>
      <c r="C187" s="528" t="s">
        <v>42</v>
      </c>
      <c r="D187" s="529"/>
      <c r="E187" s="529"/>
      <c r="F187" s="529"/>
      <c r="G187" s="529"/>
      <c r="H187" s="529"/>
      <c r="I187" s="530"/>
      <c r="J187" s="24"/>
      <c r="K187" s="100"/>
      <c r="L187" s="75"/>
      <c r="M187" s="434"/>
      <c r="N187" s="435"/>
      <c r="O187" s="435"/>
      <c r="P187" s="435"/>
      <c r="Q187" s="435"/>
      <c r="R187" s="435"/>
      <c r="S187" s="436"/>
      <c r="T187" s="24"/>
      <c r="U187" s="4"/>
      <c r="V187" s="199"/>
      <c r="W187" s="199"/>
    </row>
    <row r="188" spans="1:57" s="99" customFormat="1" ht="12.75" hidden="1" customHeight="1" x14ac:dyDescent="0.25">
      <c r="A188" s="12"/>
      <c r="B188" s="75"/>
      <c r="C188" s="528"/>
      <c r="D188" s="529"/>
      <c r="E188" s="529"/>
      <c r="F188" s="529"/>
      <c r="G188" s="529"/>
      <c r="H188" s="529"/>
      <c r="I188" s="530"/>
      <c r="J188" s="24"/>
      <c r="K188" s="12"/>
      <c r="L188" s="75"/>
      <c r="M188" s="434"/>
      <c r="N188" s="435"/>
      <c r="O188" s="435"/>
      <c r="P188" s="435"/>
      <c r="Q188" s="435"/>
      <c r="R188" s="435"/>
      <c r="S188" s="436"/>
      <c r="T188" s="24"/>
      <c r="U188" s="4"/>
      <c r="V188" s="212"/>
      <c r="W188" s="199"/>
    </row>
    <row r="189" spans="1:57" s="99" customFormat="1" ht="5.25" hidden="1" customHeight="1" x14ac:dyDescent="0.25">
      <c r="A189" s="12"/>
      <c r="B189" s="75"/>
      <c r="C189" s="247"/>
      <c r="D189" s="248"/>
      <c r="E189" s="248"/>
      <c r="F189" s="234"/>
      <c r="G189" s="234"/>
      <c r="H189" s="234"/>
      <c r="I189" s="235"/>
      <c r="J189" s="24"/>
      <c r="K189" s="12"/>
      <c r="L189" s="75"/>
      <c r="M189" s="434"/>
      <c r="N189" s="435"/>
      <c r="O189" s="435"/>
      <c r="P189" s="435"/>
      <c r="Q189" s="435"/>
      <c r="R189" s="435"/>
      <c r="S189" s="436"/>
      <c r="T189" s="24"/>
      <c r="U189" s="4"/>
      <c r="V189" s="212"/>
      <c r="W189" s="199"/>
    </row>
    <row r="190" spans="1:57" s="99" customFormat="1" hidden="1" x14ac:dyDescent="0.25">
      <c r="A190" s="12"/>
      <c r="B190" s="75"/>
      <c r="C190" s="247"/>
      <c r="D190" s="248"/>
      <c r="E190" s="248"/>
      <c r="F190" s="236"/>
      <c r="G190" s="237" t="s">
        <v>3</v>
      </c>
      <c r="H190" s="238"/>
      <c r="I190" s="239" t="s">
        <v>2</v>
      </c>
      <c r="J190" s="24"/>
      <c r="K190" s="12"/>
      <c r="L190" s="75"/>
      <c r="M190" s="434"/>
      <c r="N190" s="435"/>
      <c r="O190" s="435"/>
      <c r="P190" s="435"/>
      <c r="Q190" s="435"/>
      <c r="R190" s="435"/>
      <c r="S190" s="436"/>
      <c r="T190" s="24"/>
      <c r="U190" s="4"/>
      <c r="V190" s="199"/>
      <c r="W190" s="199"/>
    </row>
    <row r="191" spans="1:57" s="99" customFormat="1" ht="6" hidden="1" customHeight="1" x14ac:dyDescent="0.25">
      <c r="A191" s="12"/>
      <c r="B191" s="75"/>
      <c r="C191" s="240"/>
      <c r="D191" s="241"/>
      <c r="E191" s="241"/>
      <c r="F191" s="242"/>
      <c r="G191" s="237"/>
      <c r="H191" s="243"/>
      <c r="I191" s="239"/>
      <c r="J191" s="24"/>
      <c r="K191" s="12"/>
      <c r="L191" s="75"/>
      <c r="M191" s="434"/>
      <c r="N191" s="435"/>
      <c r="O191" s="435"/>
      <c r="P191" s="435"/>
      <c r="Q191" s="435"/>
      <c r="R191" s="435"/>
      <c r="S191" s="436"/>
      <c r="T191" s="24"/>
      <c r="U191" s="4"/>
      <c r="V191" s="199"/>
      <c r="W191" s="199"/>
    </row>
    <row r="192" spans="1:57" s="99" customFormat="1" ht="12.75" hidden="1" customHeight="1" x14ac:dyDescent="0.25">
      <c r="A192" s="12"/>
      <c r="B192" s="75"/>
      <c r="C192" s="528" t="s">
        <v>43</v>
      </c>
      <c r="D192" s="529"/>
      <c r="E192" s="529"/>
      <c r="F192" s="529"/>
      <c r="G192" s="529"/>
      <c r="H192" s="529"/>
      <c r="I192" s="530"/>
      <c r="J192" s="24"/>
      <c r="K192" s="100"/>
      <c r="L192" s="75"/>
      <c r="M192" s="434"/>
      <c r="N192" s="435"/>
      <c r="O192" s="435"/>
      <c r="P192" s="435"/>
      <c r="Q192" s="435"/>
      <c r="R192" s="435"/>
      <c r="S192" s="436"/>
      <c r="T192" s="24"/>
      <c r="U192" s="4"/>
      <c r="V192" s="199"/>
      <c r="W192" s="199"/>
    </row>
    <row r="193" spans="1:26" s="99" customFormat="1" ht="6" hidden="1" customHeight="1" x14ac:dyDescent="0.25">
      <c r="A193" s="12"/>
      <c r="B193" s="75"/>
      <c r="C193" s="528"/>
      <c r="D193" s="529"/>
      <c r="E193" s="529"/>
      <c r="F193" s="529"/>
      <c r="G193" s="529"/>
      <c r="H193" s="529"/>
      <c r="I193" s="530"/>
      <c r="J193" s="24"/>
      <c r="K193" s="12"/>
      <c r="L193" s="75"/>
      <c r="M193" s="434"/>
      <c r="N193" s="435"/>
      <c r="O193" s="435"/>
      <c r="P193" s="435"/>
      <c r="Q193" s="435"/>
      <c r="R193" s="435"/>
      <c r="S193" s="436"/>
      <c r="T193" s="24"/>
      <c r="U193" s="4"/>
      <c r="W193" s="199"/>
    </row>
    <row r="194" spans="1:26" s="99" customFormat="1" hidden="1" x14ac:dyDescent="0.25">
      <c r="A194" s="12"/>
      <c r="B194" s="75"/>
      <c r="C194" s="247"/>
      <c r="D194" s="248"/>
      <c r="E194" s="248"/>
      <c r="F194" s="236"/>
      <c r="G194" s="237" t="s">
        <v>3</v>
      </c>
      <c r="H194" s="238"/>
      <c r="I194" s="239" t="s">
        <v>2</v>
      </c>
      <c r="J194" s="24"/>
      <c r="K194" s="12"/>
      <c r="L194" s="75"/>
      <c r="M194" s="434"/>
      <c r="N194" s="435"/>
      <c r="O194" s="435"/>
      <c r="P194" s="435"/>
      <c r="Q194" s="435"/>
      <c r="R194" s="435"/>
      <c r="S194" s="436"/>
      <c r="T194" s="24"/>
      <c r="U194" s="4"/>
      <c r="W194" s="199"/>
      <c r="X194" s="199"/>
      <c r="Y194" s="199"/>
    </row>
    <row r="195" spans="1:26" s="99" customFormat="1" ht="6" hidden="1" customHeight="1" x14ac:dyDescent="0.25">
      <c r="A195" s="12"/>
      <c r="B195" s="75"/>
      <c r="C195" s="247"/>
      <c r="D195" s="248"/>
      <c r="E195" s="248"/>
      <c r="F195" s="248"/>
      <c r="G195" s="248"/>
      <c r="H195" s="248"/>
      <c r="I195" s="239"/>
      <c r="J195" s="24"/>
      <c r="K195" s="12"/>
      <c r="L195" s="75"/>
      <c r="M195" s="434"/>
      <c r="N195" s="435"/>
      <c r="O195" s="435"/>
      <c r="P195" s="435"/>
      <c r="Q195" s="435"/>
      <c r="R195" s="435"/>
      <c r="S195" s="436"/>
      <c r="T195" s="24"/>
      <c r="U195" s="4"/>
      <c r="X195" s="199"/>
      <c r="Y195" s="199"/>
    </row>
    <row r="196" spans="1:26" s="99" customFormat="1" ht="12.75" hidden="1" customHeight="1" x14ac:dyDescent="0.25">
      <c r="A196" s="12"/>
      <c r="B196" s="75"/>
      <c r="C196" s="528" t="s">
        <v>57</v>
      </c>
      <c r="D196" s="529"/>
      <c r="E196" s="529"/>
      <c r="F196" s="529"/>
      <c r="G196" s="529"/>
      <c r="H196" s="529"/>
      <c r="I196" s="530"/>
      <c r="J196" s="24"/>
      <c r="K196" s="100"/>
      <c r="L196" s="75"/>
      <c r="M196" s="434"/>
      <c r="N196" s="435"/>
      <c r="O196" s="435"/>
      <c r="P196" s="435"/>
      <c r="Q196" s="435"/>
      <c r="R196" s="435"/>
      <c r="S196" s="436"/>
      <c r="T196" s="24"/>
      <c r="U196" s="4"/>
      <c r="X196" s="199"/>
      <c r="Y196" s="199"/>
    </row>
    <row r="197" spans="1:26" s="99" customFormat="1" ht="12.75" hidden="1" customHeight="1" x14ac:dyDescent="0.25">
      <c r="A197" s="12"/>
      <c r="B197" s="75"/>
      <c r="C197" s="528"/>
      <c r="D197" s="529"/>
      <c r="E197" s="529"/>
      <c r="F197" s="529"/>
      <c r="G197" s="529"/>
      <c r="H197" s="529"/>
      <c r="I197" s="530"/>
      <c r="J197" s="24"/>
      <c r="K197" s="12"/>
      <c r="L197" s="75"/>
      <c r="M197" s="434"/>
      <c r="N197" s="435"/>
      <c r="O197" s="435"/>
      <c r="P197" s="435"/>
      <c r="Q197" s="435"/>
      <c r="R197" s="435"/>
      <c r="S197" s="436"/>
      <c r="T197" s="24"/>
      <c r="U197" s="4"/>
      <c r="X197" s="199"/>
      <c r="Y197" s="199"/>
    </row>
    <row r="198" spans="1:26" s="99" customFormat="1" ht="12.75" hidden="1" customHeight="1" x14ac:dyDescent="0.25">
      <c r="A198" s="12"/>
      <c r="B198" s="75"/>
      <c r="C198" s="528"/>
      <c r="D198" s="529"/>
      <c r="E198" s="529"/>
      <c r="F198" s="529"/>
      <c r="G198" s="529"/>
      <c r="H198" s="529"/>
      <c r="I198" s="530"/>
      <c r="J198" s="24"/>
      <c r="K198" s="12"/>
      <c r="L198" s="75"/>
      <c r="M198" s="434"/>
      <c r="N198" s="435"/>
      <c r="O198" s="435"/>
      <c r="P198" s="435"/>
      <c r="Q198" s="435"/>
      <c r="R198" s="435"/>
      <c r="S198" s="436"/>
      <c r="T198" s="24"/>
      <c r="U198" s="4"/>
      <c r="X198" s="199"/>
      <c r="Y198" s="199"/>
    </row>
    <row r="199" spans="1:26" s="99" customFormat="1" ht="12.75" hidden="1" customHeight="1" x14ac:dyDescent="0.25">
      <c r="A199" s="12"/>
      <c r="B199" s="75"/>
      <c r="C199" s="528"/>
      <c r="D199" s="529"/>
      <c r="E199" s="529"/>
      <c r="F199" s="529"/>
      <c r="G199" s="529"/>
      <c r="H199" s="529"/>
      <c r="I199" s="530"/>
      <c r="J199" s="24"/>
      <c r="K199" s="12"/>
      <c r="L199" s="75"/>
      <c r="M199" s="434"/>
      <c r="N199" s="435"/>
      <c r="O199" s="435"/>
      <c r="P199" s="435"/>
      <c r="Q199" s="435"/>
      <c r="R199" s="435"/>
      <c r="S199" s="436"/>
      <c r="T199" s="24"/>
      <c r="U199" s="4"/>
      <c r="X199" s="199"/>
      <c r="Y199" s="199"/>
    </row>
    <row r="200" spans="1:26" s="99" customFormat="1" hidden="1" x14ac:dyDescent="0.25">
      <c r="A200" s="12"/>
      <c r="B200" s="75"/>
      <c r="C200" s="528"/>
      <c r="D200" s="529"/>
      <c r="E200" s="529"/>
      <c r="F200" s="529"/>
      <c r="G200" s="529"/>
      <c r="H200" s="529"/>
      <c r="I200" s="530"/>
      <c r="J200" s="24"/>
      <c r="K200" s="12"/>
      <c r="L200" s="75"/>
      <c r="M200" s="434"/>
      <c r="N200" s="435"/>
      <c r="O200" s="435"/>
      <c r="P200" s="435"/>
      <c r="Q200" s="435"/>
      <c r="R200" s="435"/>
      <c r="S200" s="436"/>
      <c r="T200" s="24"/>
      <c r="U200" s="4"/>
      <c r="X200" s="199"/>
      <c r="Y200" s="199"/>
    </row>
    <row r="201" spans="1:26" s="99" customFormat="1" hidden="1" x14ac:dyDescent="0.25">
      <c r="A201" s="12"/>
      <c r="B201" s="75"/>
      <c r="C201" s="247"/>
      <c r="D201" s="248"/>
      <c r="E201" s="248"/>
      <c r="F201" s="236"/>
      <c r="G201" s="237" t="s">
        <v>3</v>
      </c>
      <c r="H201" s="238"/>
      <c r="I201" s="239" t="s">
        <v>2</v>
      </c>
      <c r="J201" s="24"/>
      <c r="K201" s="12"/>
      <c r="L201" s="75"/>
      <c r="M201" s="434"/>
      <c r="N201" s="435"/>
      <c r="O201" s="435"/>
      <c r="P201" s="435"/>
      <c r="Q201" s="435"/>
      <c r="R201" s="435"/>
      <c r="S201" s="436"/>
      <c r="T201" s="24"/>
      <c r="U201" s="4"/>
      <c r="X201" s="199"/>
      <c r="Y201" s="199"/>
      <c r="Z201" s="78"/>
    </row>
    <row r="202" spans="1:26" s="99" customFormat="1" ht="6" hidden="1" customHeight="1" x14ac:dyDescent="0.25">
      <c r="A202" s="12"/>
      <c r="B202" s="75"/>
      <c r="C202" s="247"/>
      <c r="D202" s="248"/>
      <c r="E202" s="248"/>
      <c r="F202" s="248"/>
      <c r="G202" s="248"/>
      <c r="H202" s="248"/>
      <c r="I202" s="239"/>
      <c r="J202" s="24"/>
      <c r="K202" s="12"/>
      <c r="L202" s="75"/>
      <c r="M202" s="434"/>
      <c r="N202" s="435"/>
      <c r="O202" s="435"/>
      <c r="P202" s="435"/>
      <c r="Q202" s="435"/>
      <c r="R202" s="435"/>
      <c r="S202" s="436"/>
      <c r="T202" s="24"/>
      <c r="U202" s="4"/>
      <c r="X202" s="199"/>
      <c r="Y202" s="199"/>
      <c r="Z202" s="77"/>
    </row>
    <row r="203" spans="1:26" s="99" customFormat="1" ht="12.6" hidden="1" customHeight="1" x14ac:dyDescent="0.25">
      <c r="A203" s="12"/>
      <c r="B203" s="75"/>
      <c r="C203" s="528" t="s">
        <v>58</v>
      </c>
      <c r="D203" s="529"/>
      <c r="E203" s="529"/>
      <c r="F203" s="529"/>
      <c r="G203" s="529"/>
      <c r="H203" s="529"/>
      <c r="I203" s="530"/>
      <c r="J203" s="24"/>
      <c r="K203" s="100"/>
      <c r="L203" s="75"/>
      <c r="M203" s="434"/>
      <c r="N203" s="435"/>
      <c r="O203" s="435"/>
      <c r="P203" s="435"/>
      <c r="Q203" s="435"/>
      <c r="R203" s="435"/>
      <c r="S203" s="436"/>
      <c r="T203" s="24"/>
      <c r="U203" s="4"/>
      <c r="Z203" s="77"/>
    </row>
    <row r="204" spans="1:26" s="99" customFormat="1" ht="12.6" hidden="1" customHeight="1" x14ac:dyDescent="0.25">
      <c r="A204" s="12"/>
      <c r="B204" s="75"/>
      <c r="C204" s="528"/>
      <c r="D204" s="529"/>
      <c r="E204" s="529"/>
      <c r="F204" s="529"/>
      <c r="G204" s="529"/>
      <c r="H204" s="529"/>
      <c r="I204" s="530"/>
      <c r="J204" s="24"/>
      <c r="K204" s="12"/>
      <c r="L204" s="75"/>
      <c r="M204" s="434"/>
      <c r="N204" s="435"/>
      <c r="O204" s="435"/>
      <c r="P204" s="435"/>
      <c r="Q204" s="435"/>
      <c r="R204" s="435"/>
      <c r="S204" s="436"/>
      <c r="T204" s="24"/>
      <c r="U204" s="4"/>
    </row>
    <row r="205" spans="1:26" s="99" customFormat="1" ht="12.6" hidden="1" customHeight="1" x14ac:dyDescent="0.25">
      <c r="A205" s="12"/>
      <c r="B205" s="75"/>
      <c r="C205" s="528"/>
      <c r="D205" s="529"/>
      <c r="E205" s="529"/>
      <c r="F205" s="529"/>
      <c r="G205" s="529"/>
      <c r="H205" s="529"/>
      <c r="I205" s="530"/>
      <c r="J205" s="24"/>
      <c r="K205" s="12"/>
      <c r="L205" s="75"/>
      <c r="M205" s="434"/>
      <c r="N205" s="435"/>
      <c r="O205" s="435"/>
      <c r="P205" s="435"/>
      <c r="Q205" s="435"/>
      <c r="R205" s="435"/>
      <c r="S205" s="436"/>
      <c r="T205" s="24"/>
      <c r="U205" s="4"/>
    </row>
    <row r="206" spans="1:26" s="99" customFormat="1" ht="12.6" hidden="1" customHeight="1" x14ac:dyDescent="0.25">
      <c r="A206" s="12"/>
      <c r="B206" s="75"/>
      <c r="C206" s="528"/>
      <c r="D206" s="529"/>
      <c r="E206" s="529"/>
      <c r="F206" s="529"/>
      <c r="G206" s="529"/>
      <c r="H206" s="529"/>
      <c r="I206" s="530"/>
      <c r="J206" s="24"/>
      <c r="K206" s="12"/>
      <c r="L206" s="75"/>
      <c r="M206" s="434"/>
      <c r="N206" s="435"/>
      <c r="O206" s="435"/>
      <c r="P206" s="435"/>
      <c r="Q206" s="435"/>
      <c r="R206" s="435"/>
      <c r="S206" s="436"/>
      <c r="T206" s="24"/>
      <c r="U206" s="4"/>
    </row>
    <row r="207" spans="1:26" s="99" customFormat="1" ht="12.75" hidden="1" customHeight="1" x14ac:dyDescent="0.25">
      <c r="A207" s="12"/>
      <c r="B207" s="75"/>
      <c r="C207" s="528"/>
      <c r="D207" s="529"/>
      <c r="E207" s="529"/>
      <c r="F207" s="529"/>
      <c r="G207" s="529"/>
      <c r="H207" s="529"/>
      <c r="I207" s="530"/>
      <c r="J207" s="24"/>
      <c r="K207" s="12"/>
      <c r="L207" s="75"/>
      <c r="M207" s="434"/>
      <c r="N207" s="435"/>
      <c r="O207" s="435"/>
      <c r="P207" s="435"/>
      <c r="Q207" s="435"/>
      <c r="R207" s="435"/>
      <c r="S207" s="436"/>
      <c r="T207" s="24"/>
      <c r="U207" s="4"/>
    </row>
    <row r="208" spans="1:26" s="99" customFormat="1" ht="12.75" hidden="1" customHeight="1" x14ac:dyDescent="0.25">
      <c r="A208" s="12"/>
      <c r="B208" s="75"/>
      <c r="C208" s="528"/>
      <c r="D208" s="529"/>
      <c r="E208" s="529"/>
      <c r="F208" s="529"/>
      <c r="G208" s="529"/>
      <c r="H208" s="529"/>
      <c r="I208" s="530"/>
      <c r="J208" s="24"/>
      <c r="K208" s="12"/>
      <c r="L208" s="75"/>
      <c r="M208" s="434"/>
      <c r="N208" s="435"/>
      <c r="O208" s="435"/>
      <c r="P208" s="435"/>
      <c r="Q208" s="435"/>
      <c r="R208" s="435"/>
      <c r="S208" s="436"/>
      <c r="T208" s="24"/>
      <c r="U208" s="4"/>
    </row>
    <row r="209" spans="1:67" s="99" customFormat="1" ht="6" hidden="1" customHeight="1" x14ac:dyDescent="0.25">
      <c r="A209" s="12"/>
      <c r="B209" s="75"/>
      <c r="C209" s="528"/>
      <c r="D209" s="529"/>
      <c r="E209" s="529"/>
      <c r="F209" s="529"/>
      <c r="G209" s="529"/>
      <c r="H209" s="529"/>
      <c r="I209" s="530"/>
      <c r="J209" s="24"/>
      <c r="K209" s="12"/>
      <c r="L209" s="75"/>
      <c r="M209" s="434"/>
      <c r="N209" s="435"/>
      <c r="O209" s="435"/>
      <c r="P209" s="435"/>
      <c r="Q209" s="435"/>
      <c r="R209" s="435"/>
      <c r="S209" s="436"/>
      <c r="T209" s="24"/>
      <c r="U209" s="4"/>
    </row>
    <row r="210" spans="1:67" s="99" customFormat="1" hidden="1" x14ac:dyDescent="0.25">
      <c r="A210" s="12"/>
      <c r="B210" s="75"/>
      <c r="C210" s="247"/>
      <c r="D210" s="248"/>
      <c r="E210" s="248"/>
      <c r="F210" s="236"/>
      <c r="G210" s="237" t="s">
        <v>3</v>
      </c>
      <c r="H210" s="238"/>
      <c r="I210" s="239" t="s">
        <v>2</v>
      </c>
      <c r="J210" s="24"/>
      <c r="K210" s="12"/>
      <c r="L210" s="75"/>
      <c r="M210" s="434"/>
      <c r="N210" s="435"/>
      <c r="O210" s="435"/>
      <c r="P210" s="435"/>
      <c r="Q210" s="435"/>
      <c r="R210" s="435"/>
      <c r="S210" s="436"/>
      <c r="T210" s="24"/>
      <c r="U210" s="4"/>
    </row>
    <row r="211" spans="1:67" s="99" customFormat="1" ht="8.4" customHeight="1" x14ac:dyDescent="0.25">
      <c r="A211" s="12"/>
      <c r="B211" s="75"/>
      <c r="C211" s="247"/>
      <c r="D211" s="248"/>
      <c r="E211" s="248"/>
      <c r="F211" s="255"/>
      <c r="G211" s="237"/>
      <c r="H211" s="256"/>
      <c r="I211" s="239"/>
      <c r="J211" s="24"/>
      <c r="K211" s="12"/>
      <c r="L211" s="75"/>
      <c r="M211" s="434"/>
      <c r="N211" s="435"/>
      <c r="O211" s="435"/>
      <c r="P211" s="435"/>
      <c r="Q211" s="435"/>
      <c r="R211" s="435"/>
      <c r="S211" s="436"/>
      <c r="T211" s="24"/>
      <c r="U211" s="4"/>
    </row>
    <row r="212" spans="1:67" s="126" customFormat="1" ht="12.75" customHeight="1" x14ac:dyDescent="0.25">
      <c r="A212" s="177"/>
      <c r="B212" s="178"/>
      <c r="C212" s="432" t="s">
        <v>59</v>
      </c>
      <c r="D212" s="531"/>
      <c r="E212" s="531"/>
      <c r="F212" s="531"/>
      <c r="G212" s="531"/>
      <c r="H212" s="531"/>
      <c r="I212" s="532"/>
      <c r="J212" s="176"/>
      <c r="K212" s="257"/>
      <c r="L212" s="178"/>
      <c r="M212" s="434"/>
      <c r="N212" s="435"/>
      <c r="O212" s="435"/>
      <c r="P212" s="435"/>
      <c r="Q212" s="435"/>
      <c r="R212" s="435"/>
      <c r="S212" s="436"/>
      <c r="T212" s="176"/>
      <c r="U212" s="127"/>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row>
    <row r="213" spans="1:67" s="126" customFormat="1" ht="6" customHeight="1" x14ac:dyDescent="0.25">
      <c r="A213" s="177"/>
      <c r="B213" s="178"/>
      <c r="C213" s="230"/>
      <c r="D213" s="258"/>
      <c r="E213" s="258"/>
      <c r="F213" s="258"/>
      <c r="G213" s="258"/>
      <c r="H213" s="258"/>
      <c r="I213" s="130"/>
      <c r="J213" s="176"/>
      <c r="K213" s="257"/>
      <c r="L213" s="178"/>
      <c r="M213" s="434"/>
      <c r="N213" s="435"/>
      <c r="O213" s="435"/>
      <c r="P213" s="435"/>
      <c r="Q213" s="435"/>
      <c r="R213" s="435"/>
      <c r="S213" s="436"/>
      <c r="T213" s="176"/>
      <c r="U213" s="127"/>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row>
    <row r="214" spans="1:67" s="126" customFormat="1" x14ac:dyDescent="0.25">
      <c r="A214" s="177"/>
      <c r="B214" s="178"/>
      <c r="C214" s="432" t="s">
        <v>60</v>
      </c>
      <c r="D214" s="433"/>
      <c r="E214" s="445"/>
      <c r="F214" s="47"/>
      <c r="G214" s="69" t="s">
        <v>3</v>
      </c>
      <c r="H214" s="48"/>
      <c r="I214" s="70" t="s">
        <v>2</v>
      </c>
      <c r="J214" s="176"/>
      <c r="K214" s="177"/>
      <c r="L214" s="178"/>
      <c r="M214" s="434"/>
      <c r="N214" s="435"/>
      <c r="O214" s="435"/>
      <c r="P214" s="435"/>
      <c r="Q214" s="435"/>
      <c r="R214" s="435"/>
      <c r="S214" s="436"/>
      <c r="T214" s="176"/>
      <c r="U214" s="127"/>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row>
    <row r="215" spans="1:67" s="126" customFormat="1" ht="6" customHeight="1" x14ac:dyDescent="0.25">
      <c r="A215" s="177"/>
      <c r="B215" s="178"/>
      <c r="C215" s="101"/>
      <c r="D215" s="62"/>
      <c r="E215" s="62"/>
      <c r="F215" s="182"/>
      <c r="G215" s="69"/>
      <c r="H215" s="183"/>
      <c r="I215" s="70"/>
      <c r="J215" s="176"/>
      <c r="K215" s="177"/>
      <c r="L215" s="178"/>
      <c r="M215" s="434"/>
      <c r="N215" s="435"/>
      <c r="O215" s="435"/>
      <c r="P215" s="435"/>
      <c r="Q215" s="435"/>
      <c r="R215" s="435"/>
      <c r="S215" s="436"/>
      <c r="T215" s="176"/>
      <c r="U215" s="127"/>
      <c r="V215" s="4"/>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row>
    <row r="216" spans="1:67" s="126" customFormat="1" x14ac:dyDescent="0.25">
      <c r="A216" s="177"/>
      <c r="B216" s="178"/>
      <c r="C216" s="432" t="s">
        <v>63</v>
      </c>
      <c r="D216" s="433"/>
      <c r="E216" s="445"/>
      <c r="F216" s="47"/>
      <c r="G216" s="69" t="s">
        <v>3</v>
      </c>
      <c r="H216" s="48"/>
      <c r="I216" s="70" t="s">
        <v>2</v>
      </c>
      <c r="J216" s="176"/>
      <c r="K216" s="177"/>
      <c r="L216" s="178"/>
      <c r="M216" s="434"/>
      <c r="N216" s="435"/>
      <c r="O216" s="435"/>
      <c r="P216" s="435"/>
      <c r="Q216" s="435"/>
      <c r="R216" s="435"/>
      <c r="S216" s="436"/>
      <c r="T216" s="176"/>
      <c r="U216" s="127"/>
      <c r="V216" s="4"/>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row>
    <row r="217" spans="1:67" s="126" customFormat="1" x14ac:dyDescent="0.25">
      <c r="A217" s="177"/>
      <c r="B217" s="178"/>
      <c r="C217" s="432" t="s">
        <v>64</v>
      </c>
      <c r="D217" s="433"/>
      <c r="E217" s="433"/>
      <c r="F217" s="182"/>
      <c r="G217" s="69"/>
      <c r="H217" s="183"/>
      <c r="I217" s="70"/>
      <c r="J217" s="176"/>
      <c r="K217" s="177"/>
      <c r="L217" s="178"/>
      <c r="M217" s="434"/>
      <c r="N217" s="435"/>
      <c r="O217" s="435"/>
      <c r="P217" s="435"/>
      <c r="Q217" s="435"/>
      <c r="R217" s="435"/>
      <c r="S217" s="436"/>
      <c r="T217" s="176"/>
      <c r="U217" s="127"/>
      <c r="V217" s="4"/>
      <c r="W217"/>
      <c r="X217" s="78"/>
      <c r="Y217" s="78"/>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row>
    <row r="218" spans="1:67" s="126" customFormat="1" ht="6" customHeight="1" x14ac:dyDescent="0.25">
      <c r="A218" s="177"/>
      <c r="B218" s="178"/>
      <c r="C218" s="101"/>
      <c r="D218" s="62"/>
      <c r="E218" s="62"/>
      <c r="F218" s="182"/>
      <c r="G218" s="69"/>
      <c r="H218" s="183"/>
      <c r="I218" s="70"/>
      <c r="J218" s="176"/>
      <c r="K218" s="177"/>
      <c r="L218" s="178"/>
      <c r="M218" s="434"/>
      <c r="N218" s="435"/>
      <c r="O218" s="435"/>
      <c r="P218" s="435"/>
      <c r="Q218" s="435"/>
      <c r="R218" s="435"/>
      <c r="S218" s="436"/>
      <c r="T218" s="176"/>
      <c r="U218" s="127"/>
      <c r="V218" s="4"/>
      <c r="W218"/>
      <c r="X218" s="77"/>
      <c r="Y218" s="77"/>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row>
    <row r="219" spans="1:67" s="126" customFormat="1" x14ac:dyDescent="0.25">
      <c r="A219" s="177"/>
      <c r="B219" s="178"/>
      <c r="C219" s="432" t="s">
        <v>61</v>
      </c>
      <c r="D219" s="433"/>
      <c r="E219" s="445"/>
      <c r="F219" s="47"/>
      <c r="G219" s="69" t="s">
        <v>3</v>
      </c>
      <c r="H219" s="48"/>
      <c r="I219" s="70" t="s">
        <v>2</v>
      </c>
      <c r="J219" s="176"/>
      <c r="K219" s="177"/>
      <c r="L219" s="178"/>
      <c r="M219" s="434"/>
      <c r="N219" s="435"/>
      <c r="O219" s="435"/>
      <c r="P219" s="435"/>
      <c r="Q219" s="435"/>
      <c r="R219" s="435"/>
      <c r="S219" s="436"/>
      <c r="T219" s="176"/>
      <c r="U219" s="127"/>
      <c r="V219"/>
      <c r="W219"/>
      <c r="X219" s="77"/>
      <c r="Y219" s="77"/>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row>
    <row r="220" spans="1:67" s="126" customFormat="1" ht="6" customHeight="1" x14ac:dyDescent="0.25">
      <c r="A220" s="177"/>
      <c r="B220" s="178"/>
      <c r="C220" s="101"/>
      <c r="D220" s="62"/>
      <c r="E220" s="62"/>
      <c r="F220" s="182"/>
      <c r="G220" s="69"/>
      <c r="H220" s="183"/>
      <c r="I220" s="70"/>
      <c r="J220" s="176"/>
      <c r="K220" s="177"/>
      <c r="L220" s="178"/>
      <c r="M220" s="434"/>
      <c r="N220" s="435"/>
      <c r="O220" s="435"/>
      <c r="P220" s="435"/>
      <c r="Q220" s="435"/>
      <c r="R220" s="435"/>
      <c r="S220" s="436"/>
      <c r="T220" s="176"/>
      <c r="U220" s="127"/>
      <c r="V220"/>
      <c r="W220"/>
      <c r="X220" s="77"/>
      <c r="Y220" s="77"/>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row>
    <row r="221" spans="1:67" s="126" customFormat="1" x14ac:dyDescent="0.25">
      <c r="A221" s="177"/>
      <c r="B221" s="178"/>
      <c r="C221" s="432" t="s">
        <v>62</v>
      </c>
      <c r="D221" s="433"/>
      <c r="E221" s="445"/>
      <c r="F221" s="47"/>
      <c r="G221" s="69" t="s">
        <v>3</v>
      </c>
      <c r="H221" s="48"/>
      <c r="I221" s="70" t="s">
        <v>2</v>
      </c>
      <c r="J221" s="176"/>
      <c r="K221" s="177"/>
      <c r="L221" s="178"/>
      <c r="M221" s="434"/>
      <c r="N221" s="435"/>
      <c r="O221" s="435"/>
      <c r="P221" s="435"/>
      <c r="Q221" s="435"/>
      <c r="R221" s="435"/>
      <c r="S221" s="436"/>
      <c r="T221" s="176"/>
      <c r="U221" s="127"/>
      <c r="V221"/>
      <c r="W221"/>
      <c r="X221" s="77"/>
      <c r="Y221" s="77"/>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row>
    <row r="222" spans="1:67" s="99" customFormat="1" ht="7.8" customHeight="1" x14ac:dyDescent="0.25">
      <c r="A222" s="12"/>
      <c r="B222" s="75"/>
      <c r="C222" s="230"/>
      <c r="D222" s="180"/>
      <c r="E222" s="180"/>
      <c r="F222" s="180"/>
      <c r="G222" s="180"/>
      <c r="H222" s="180"/>
      <c r="I222" s="181"/>
      <c r="J222" s="24"/>
      <c r="K222" s="12"/>
      <c r="L222" s="75"/>
      <c r="M222" s="434"/>
      <c r="N222" s="435"/>
      <c r="O222" s="435"/>
      <c r="P222" s="435"/>
      <c r="Q222" s="435"/>
      <c r="R222" s="435"/>
      <c r="S222" s="436"/>
      <c r="T222" s="24"/>
      <c r="U222" s="4"/>
      <c r="V222"/>
      <c r="W222"/>
      <c r="X222" s="77"/>
      <c r="Y222" s="77"/>
      <c r="AA222" s="126"/>
      <c r="AB222" s="126"/>
      <c r="AC222" s="126"/>
      <c r="AD222" s="126"/>
      <c r="AE222" s="126"/>
    </row>
    <row r="223" spans="1:67" s="99" customFormat="1" ht="7.5" customHeight="1" x14ac:dyDescent="0.25">
      <c r="A223" s="12"/>
      <c r="B223" s="75"/>
      <c r="C223" s="184"/>
      <c r="D223" s="185"/>
      <c r="E223" s="185"/>
      <c r="F223" s="65"/>
      <c r="G223" s="65"/>
      <c r="H223" s="65"/>
      <c r="I223" s="66"/>
      <c r="J223" s="24"/>
      <c r="K223" s="12"/>
      <c r="L223" s="75"/>
      <c r="M223" s="434"/>
      <c r="N223" s="435"/>
      <c r="O223" s="435"/>
      <c r="P223" s="435"/>
      <c r="Q223" s="435"/>
      <c r="R223" s="435"/>
      <c r="S223" s="436"/>
      <c r="T223" s="24"/>
      <c r="U223" s="4"/>
      <c r="V223"/>
      <c r="W223"/>
      <c r="X223" s="77"/>
      <c r="Y223" s="77"/>
      <c r="AA223" s="126"/>
      <c r="AB223" s="126"/>
      <c r="AC223" s="126"/>
      <c r="AD223" s="126"/>
      <c r="AE223" s="126"/>
    </row>
    <row r="224" spans="1:67" s="99" customFormat="1" x14ac:dyDescent="0.25">
      <c r="A224" s="12"/>
      <c r="B224" s="75"/>
      <c r="C224" s="446" t="s">
        <v>172</v>
      </c>
      <c r="D224" s="447"/>
      <c r="E224" s="447"/>
      <c r="F224" s="447"/>
      <c r="G224" s="447"/>
      <c r="H224" s="447"/>
      <c r="I224" s="448"/>
      <c r="J224" s="24"/>
      <c r="K224" s="12"/>
      <c r="L224" s="75"/>
      <c r="M224" s="434"/>
      <c r="N224" s="435"/>
      <c r="O224" s="435"/>
      <c r="P224" s="435"/>
      <c r="Q224" s="435"/>
      <c r="R224" s="435"/>
      <c r="S224" s="436"/>
      <c r="T224" s="24"/>
      <c r="U224" s="4"/>
      <c r="V224"/>
      <c r="W224"/>
      <c r="X224"/>
      <c r="Y224"/>
      <c r="AA224" s="126"/>
      <c r="AB224" s="126"/>
      <c r="AC224" s="126"/>
      <c r="AD224" s="126"/>
      <c r="AE224" s="126"/>
      <c r="AT224" s="126"/>
      <c r="AU224" s="126"/>
    </row>
    <row r="225" spans="1:67" s="126" customFormat="1" ht="6" customHeight="1" x14ac:dyDescent="0.25">
      <c r="A225" s="177"/>
      <c r="B225" s="178"/>
      <c r="C225" s="101"/>
      <c r="D225" s="62"/>
      <c r="E225" s="62"/>
      <c r="F225" s="182"/>
      <c r="G225" s="69"/>
      <c r="H225" s="183"/>
      <c r="I225" s="70"/>
      <c r="J225" s="176"/>
      <c r="K225" s="177"/>
      <c r="L225" s="178"/>
      <c r="M225" s="434"/>
      <c r="N225" s="435"/>
      <c r="O225" s="435"/>
      <c r="P225" s="435"/>
      <c r="Q225" s="435"/>
      <c r="R225" s="435"/>
      <c r="S225" s="436"/>
      <c r="T225" s="176"/>
      <c r="U225" s="127"/>
      <c r="V225"/>
      <c r="W225"/>
      <c r="X225"/>
      <c r="Y225"/>
      <c r="Z225" s="99"/>
      <c r="AF225" s="99"/>
      <c r="AG225" s="99"/>
      <c r="AH225" s="99"/>
      <c r="AI225" s="99"/>
      <c r="AJ225" s="99"/>
      <c r="AK225" s="99"/>
      <c r="AL225" s="99"/>
      <c r="AM225" s="99"/>
      <c r="AN225" s="99"/>
      <c r="AO225" s="99"/>
      <c r="AP225" s="99"/>
      <c r="AQ225" s="99"/>
      <c r="AR225" s="99"/>
      <c r="AS225" s="99"/>
      <c r="AV225" s="99"/>
      <c r="AW225" s="99"/>
      <c r="AX225" s="99"/>
      <c r="AY225" s="99"/>
      <c r="AZ225" s="99"/>
      <c r="BA225" s="99"/>
      <c r="BB225" s="99"/>
      <c r="BC225" s="99"/>
      <c r="BD225" s="99"/>
      <c r="BE225" s="99"/>
      <c r="BF225" s="99"/>
      <c r="BG225" s="99"/>
      <c r="BH225" s="99"/>
      <c r="BI225" s="99"/>
      <c r="BJ225" s="99"/>
      <c r="BK225" s="99"/>
      <c r="BL225" s="99"/>
      <c r="BM225" s="99"/>
      <c r="BN225" s="99"/>
      <c r="BO225" s="99"/>
    </row>
    <row r="226" spans="1:67" s="99" customFormat="1" x14ac:dyDescent="0.25">
      <c r="A226" s="12"/>
      <c r="B226" s="75"/>
      <c r="C226" s="107" t="s">
        <v>44</v>
      </c>
      <c r="D226" s="69"/>
      <c r="E226" s="62"/>
      <c r="F226" s="47"/>
      <c r="G226" s="69" t="s">
        <v>3</v>
      </c>
      <c r="H226" s="48"/>
      <c r="I226" s="70" t="s">
        <v>2</v>
      </c>
      <c r="J226" s="24"/>
      <c r="K226" s="12"/>
      <c r="L226" s="75"/>
      <c r="M226" s="434"/>
      <c r="N226" s="435"/>
      <c r="O226" s="435"/>
      <c r="P226" s="435"/>
      <c r="Q226" s="435"/>
      <c r="R226" s="435"/>
      <c r="S226" s="436"/>
      <c r="T226" s="24"/>
      <c r="U226" s="4"/>
      <c r="X226"/>
      <c r="Y226"/>
      <c r="AA226" s="126"/>
      <c r="AB226" s="126"/>
      <c r="AC226" s="126"/>
      <c r="AD226" s="126"/>
      <c r="AE226" s="126"/>
      <c r="AF226" s="126"/>
      <c r="AG226" s="126"/>
      <c r="AH226" s="126"/>
      <c r="AI226" s="126"/>
      <c r="AJ226" s="126"/>
      <c r="AK226" s="126"/>
      <c r="AL226" s="126"/>
      <c r="AM226" s="126"/>
      <c r="AN226" s="126"/>
      <c r="AO226" s="126"/>
      <c r="AP226" s="126"/>
      <c r="AQ226" s="126"/>
      <c r="AR226" s="126"/>
      <c r="AS226" s="126"/>
      <c r="AT226" s="126"/>
      <c r="AU226" s="126"/>
    </row>
    <row r="227" spans="1:67" s="126" customFormat="1" ht="6" customHeight="1" x14ac:dyDescent="0.25">
      <c r="A227" s="177"/>
      <c r="B227" s="178"/>
      <c r="C227" s="101"/>
      <c r="D227" s="62"/>
      <c r="E227" s="62"/>
      <c r="F227" s="182"/>
      <c r="G227" s="69"/>
      <c r="H227" s="183"/>
      <c r="I227" s="70"/>
      <c r="J227" s="176"/>
      <c r="K227" s="177"/>
      <c r="L227" s="178"/>
      <c r="M227" s="434"/>
      <c r="N227" s="435"/>
      <c r="O227" s="435"/>
      <c r="P227" s="435"/>
      <c r="Q227" s="435"/>
      <c r="R227" s="435"/>
      <c r="S227" s="436"/>
      <c r="T227" s="176"/>
      <c r="U227" s="127"/>
      <c r="V227" s="99"/>
      <c r="W227" s="99"/>
      <c r="X227"/>
      <c r="Y227"/>
      <c r="Z227" s="99"/>
      <c r="AV227" s="99"/>
      <c r="AW227" s="99"/>
      <c r="AX227" s="99"/>
      <c r="AY227" s="99"/>
      <c r="AZ227" s="99"/>
      <c r="BA227" s="99"/>
      <c r="BB227" s="99"/>
      <c r="BC227" s="99"/>
      <c r="BD227" s="99"/>
      <c r="BE227" s="99"/>
      <c r="BF227" s="99"/>
      <c r="BG227" s="99"/>
    </row>
    <row r="228" spans="1:67" s="99" customFormat="1" x14ac:dyDescent="0.25">
      <c r="A228" s="12"/>
      <c r="B228" s="75"/>
      <c r="C228" s="107" t="s">
        <v>45</v>
      </c>
      <c r="D228" s="259"/>
      <c r="E228" s="186"/>
      <c r="F228" s="47"/>
      <c r="G228" s="69" t="s">
        <v>3</v>
      </c>
      <c r="H228" s="48"/>
      <c r="I228" s="70" t="s">
        <v>2</v>
      </c>
      <c r="J228" s="24"/>
      <c r="K228" s="12"/>
      <c r="L228" s="75"/>
      <c r="M228" s="434"/>
      <c r="N228" s="435"/>
      <c r="O228" s="435"/>
      <c r="P228" s="435"/>
      <c r="Q228" s="435"/>
      <c r="R228" s="435"/>
      <c r="S228" s="436"/>
      <c r="T228" s="24"/>
      <c r="U228" s="4"/>
      <c r="X228"/>
      <c r="Y228"/>
      <c r="AA228" s="126"/>
      <c r="AB228" s="126"/>
      <c r="AC228" s="126"/>
      <c r="AD228" s="126"/>
      <c r="AE228" s="126"/>
      <c r="AF228" s="126"/>
      <c r="AG228" s="126"/>
      <c r="AH228" s="126"/>
      <c r="AI228" s="126"/>
      <c r="AJ228" s="126"/>
      <c r="AK228" s="126"/>
      <c r="AL228" s="126"/>
      <c r="AM228" s="126"/>
      <c r="AN228" s="126"/>
      <c r="AO228" s="126"/>
      <c r="AP228" s="126"/>
      <c r="AQ228" s="126"/>
      <c r="AR228" s="126"/>
      <c r="AS228" s="126"/>
      <c r="AT228" s="126"/>
      <c r="AU228" s="126"/>
      <c r="AV228" s="126"/>
      <c r="AW228" s="126"/>
      <c r="AX228" s="126"/>
      <c r="AY228" s="126"/>
      <c r="AZ228" s="126"/>
      <c r="BA228" s="126"/>
      <c r="BB228" s="126"/>
      <c r="BC228" s="126"/>
      <c r="BD228" s="126"/>
      <c r="BE228" s="126"/>
      <c r="BF228" s="126"/>
      <c r="BG228" s="126"/>
      <c r="BH228" s="126"/>
      <c r="BI228" s="126"/>
      <c r="BJ228" s="126"/>
      <c r="BK228" s="126"/>
      <c r="BL228" s="126"/>
      <c r="BM228" s="126"/>
      <c r="BN228" s="126"/>
      <c r="BO228" s="126"/>
    </row>
    <row r="229" spans="1:67" s="126" customFormat="1" ht="6" customHeight="1" x14ac:dyDescent="0.25">
      <c r="A229" s="177"/>
      <c r="B229" s="178"/>
      <c r="C229" s="101"/>
      <c r="D229" s="62"/>
      <c r="E229" s="62"/>
      <c r="F229" s="182"/>
      <c r="G229" s="69"/>
      <c r="H229" s="183"/>
      <c r="I229" s="70"/>
      <c r="J229" s="176"/>
      <c r="K229" s="177"/>
      <c r="L229" s="178"/>
      <c r="M229" s="434"/>
      <c r="N229" s="435"/>
      <c r="O229" s="435"/>
      <c r="P229" s="435"/>
      <c r="Q229" s="435"/>
      <c r="R229" s="435"/>
      <c r="S229" s="436"/>
      <c r="T229" s="176"/>
      <c r="U229" s="127"/>
      <c r="V229" s="99"/>
      <c r="W229" s="99"/>
      <c r="X229"/>
      <c r="Y229"/>
      <c r="Z229" s="99"/>
    </row>
    <row r="230" spans="1:67" s="99" customFormat="1" x14ac:dyDescent="0.25">
      <c r="A230" s="12"/>
      <c r="B230" s="75"/>
      <c r="C230" s="107" t="s">
        <v>46</v>
      </c>
      <c r="D230" s="69"/>
      <c r="E230" s="62"/>
      <c r="F230" s="47"/>
      <c r="G230" s="69" t="s">
        <v>3</v>
      </c>
      <c r="H230" s="48"/>
      <c r="I230" s="70" t="s">
        <v>2</v>
      </c>
      <c r="J230" s="24"/>
      <c r="K230" s="12"/>
      <c r="L230" s="75"/>
      <c r="M230" s="434"/>
      <c r="N230" s="435"/>
      <c r="O230" s="435"/>
      <c r="P230" s="435"/>
      <c r="Q230" s="435"/>
      <c r="R230" s="435"/>
      <c r="S230" s="436"/>
      <c r="T230" s="24"/>
      <c r="U230" s="4"/>
      <c r="W230" s="126"/>
      <c r="X230"/>
      <c r="Y230"/>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126"/>
      <c r="BH230" s="126"/>
      <c r="BI230" s="126"/>
      <c r="BJ230" s="126"/>
      <c r="BK230" s="126"/>
      <c r="BL230" s="126"/>
      <c r="BM230" s="126"/>
      <c r="BN230" s="126"/>
      <c r="BO230" s="126"/>
    </row>
    <row r="231" spans="1:67" s="126" customFormat="1" ht="6" customHeight="1" x14ac:dyDescent="0.25">
      <c r="A231" s="177"/>
      <c r="B231" s="178"/>
      <c r="C231" s="101"/>
      <c r="D231" s="62"/>
      <c r="E231" s="62"/>
      <c r="F231" s="182"/>
      <c r="G231" s="69"/>
      <c r="H231" s="183"/>
      <c r="I231" s="70"/>
      <c r="J231" s="176"/>
      <c r="K231" s="177"/>
      <c r="L231" s="178"/>
      <c r="M231" s="434"/>
      <c r="N231" s="435"/>
      <c r="O231" s="435"/>
      <c r="P231" s="435"/>
      <c r="Q231" s="435"/>
      <c r="R231" s="435"/>
      <c r="S231" s="436"/>
      <c r="T231" s="176"/>
      <c r="U231" s="127"/>
      <c r="V231" s="99"/>
      <c r="W231" s="99"/>
      <c r="X231"/>
      <c r="Y231"/>
      <c r="Z231" s="99"/>
    </row>
    <row r="232" spans="1:67" s="99" customFormat="1" ht="19.8" customHeight="1" x14ac:dyDescent="0.25">
      <c r="A232" s="12"/>
      <c r="B232" s="75"/>
      <c r="C232" s="432" t="s">
        <v>83</v>
      </c>
      <c r="D232" s="433"/>
      <c r="E232" s="433"/>
      <c r="F232" s="278"/>
      <c r="G232" s="278"/>
      <c r="H232" s="278"/>
      <c r="I232" s="279"/>
      <c r="J232" s="24"/>
      <c r="K232" s="12"/>
      <c r="L232" s="75"/>
      <c r="M232" s="434"/>
      <c r="N232" s="435"/>
      <c r="O232" s="435"/>
      <c r="P232" s="435"/>
      <c r="Q232" s="435"/>
      <c r="R232" s="435"/>
      <c r="S232" s="436"/>
      <c r="T232" s="24"/>
      <c r="U232" s="4"/>
      <c r="X232"/>
      <c r="Y232"/>
      <c r="AF232" s="126"/>
      <c r="AG232" s="126"/>
      <c r="AH232" s="126"/>
      <c r="AI232" s="126"/>
      <c r="AJ232" s="126"/>
      <c r="AK232" s="126"/>
      <c r="AL232" s="126"/>
      <c r="AM232" s="126"/>
      <c r="AN232" s="126"/>
      <c r="AO232" s="126"/>
      <c r="AP232" s="126"/>
      <c r="AQ232" s="126"/>
      <c r="AR232" s="126"/>
      <c r="AS232" s="126"/>
      <c r="AT232" s="126"/>
      <c r="AU232" s="126"/>
      <c r="AV232" s="126"/>
      <c r="AW232" s="126"/>
      <c r="AX232" s="126"/>
      <c r="AY232" s="126"/>
      <c r="AZ232" s="126"/>
      <c r="BA232" s="126"/>
      <c r="BB232" s="126"/>
      <c r="BC232" s="126"/>
      <c r="BD232" s="126"/>
      <c r="BE232" s="126"/>
      <c r="BF232" s="126"/>
      <c r="BG232" s="126"/>
      <c r="BH232" s="126"/>
      <c r="BI232" s="126"/>
      <c r="BJ232" s="126"/>
      <c r="BK232" s="126"/>
      <c r="BL232" s="126"/>
      <c r="BM232" s="126"/>
      <c r="BN232" s="126"/>
      <c r="BO232" s="126"/>
    </row>
    <row r="233" spans="1:67" s="99" customFormat="1" x14ac:dyDescent="0.25">
      <c r="A233" s="12"/>
      <c r="B233" s="75"/>
      <c r="C233" s="432"/>
      <c r="D233" s="433"/>
      <c r="E233" s="433"/>
      <c r="F233" s="47"/>
      <c r="G233" s="69" t="s">
        <v>3</v>
      </c>
      <c r="H233" s="48"/>
      <c r="I233" s="70" t="s">
        <v>2</v>
      </c>
      <c r="J233" s="24"/>
      <c r="K233" s="12"/>
      <c r="L233" s="75"/>
      <c r="M233" s="434"/>
      <c r="N233" s="435"/>
      <c r="O233" s="435"/>
      <c r="P233" s="435"/>
      <c r="Q233" s="435"/>
      <c r="R233" s="435"/>
      <c r="S233" s="436"/>
      <c r="T233" s="24"/>
      <c r="U233" s="4"/>
      <c r="W233" s="126"/>
      <c r="X233"/>
      <c r="Y233"/>
      <c r="AF233" s="126"/>
      <c r="AG233" s="126"/>
      <c r="AH233" s="126"/>
      <c r="AI233" s="126"/>
      <c r="AJ233" s="126"/>
      <c r="AK233" s="126"/>
      <c r="AL233" s="126"/>
      <c r="AM233" s="126"/>
      <c r="AN233" s="126"/>
      <c r="AO233" s="126"/>
      <c r="AP233" s="126"/>
      <c r="AQ233" s="126"/>
      <c r="AR233" s="126"/>
      <c r="AS233" s="126"/>
      <c r="AT233" s="126"/>
      <c r="AU233" s="126"/>
      <c r="AV233" s="126"/>
      <c r="AW233" s="126"/>
      <c r="AX233" s="126"/>
      <c r="AY233" s="126"/>
      <c r="AZ233" s="126"/>
      <c r="BA233" s="126"/>
      <c r="BB233" s="126"/>
      <c r="BC233" s="126"/>
      <c r="BD233" s="126"/>
      <c r="BE233" s="126"/>
      <c r="BF233" s="126"/>
      <c r="BG233" s="126"/>
      <c r="BH233" s="126"/>
      <c r="BI233" s="126"/>
      <c r="BJ233" s="126"/>
      <c r="BK233" s="126"/>
      <c r="BL233" s="126"/>
      <c r="BM233" s="126"/>
      <c r="BN233" s="126"/>
      <c r="BO233" s="126"/>
    </row>
    <row r="234" spans="1:67" s="126" customFormat="1" ht="6" hidden="1" customHeight="1" x14ac:dyDescent="0.25">
      <c r="A234" s="177"/>
      <c r="B234" s="178"/>
      <c r="C234" s="101"/>
      <c r="D234" s="62"/>
      <c r="E234" s="62"/>
      <c r="F234" s="182"/>
      <c r="G234" s="69"/>
      <c r="H234" s="183"/>
      <c r="I234" s="70"/>
      <c r="J234" s="176"/>
      <c r="K234" s="177"/>
      <c r="L234" s="178"/>
      <c r="M234" s="434"/>
      <c r="N234" s="435"/>
      <c r="O234" s="435"/>
      <c r="P234" s="435"/>
      <c r="Q234" s="435"/>
      <c r="R234" s="435"/>
      <c r="S234" s="436"/>
      <c r="T234" s="176"/>
      <c r="U234" s="127"/>
      <c r="V234" s="99"/>
      <c r="W234" s="99"/>
      <c r="X234" s="99"/>
      <c r="Y234" s="99"/>
      <c r="Z234" s="99"/>
    </row>
    <row r="235" spans="1:67" s="99" customFormat="1" ht="7.8" hidden="1" customHeight="1" x14ac:dyDescent="0.25">
      <c r="A235" s="12"/>
      <c r="B235" s="75"/>
      <c r="C235" s="432" t="s">
        <v>95</v>
      </c>
      <c r="D235" s="433"/>
      <c r="E235" s="433"/>
      <c r="F235" s="299"/>
      <c r="G235" s="299"/>
      <c r="H235" s="299"/>
      <c r="I235" s="279"/>
      <c r="J235" s="24"/>
      <c r="K235" s="12"/>
      <c r="L235" s="75"/>
      <c r="M235" s="434"/>
      <c r="N235" s="435"/>
      <c r="O235" s="435"/>
      <c r="P235" s="435"/>
      <c r="Q235" s="435"/>
      <c r="R235" s="435"/>
      <c r="S235" s="436"/>
      <c r="T235" s="24"/>
      <c r="U235" s="4"/>
      <c r="W235" s="126"/>
      <c r="AF235" s="126"/>
      <c r="AG235" s="126"/>
      <c r="AH235" s="126"/>
      <c r="AI235" s="126"/>
      <c r="AJ235" s="126"/>
      <c r="AK235" s="126"/>
      <c r="AL235" s="126"/>
      <c r="AM235" s="126"/>
      <c r="AN235" s="126"/>
      <c r="AO235" s="126"/>
      <c r="AP235" s="126"/>
      <c r="AQ235" s="126"/>
      <c r="AR235" s="126"/>
      <c r="AS235" s="126"/>
      <c r="AT235" s="126"/>
      <c r="AU235" s="126"/>
      <c r="AV235" s="126"/>
      <c r="AW235" s="126"/>
      <c r="AX235" s="126"/>
      <c r="AY235" s="126"/>
      <c r="AZ235" s="126"/>
      <c r="BA235" s="126"/>
      <c r="BB235" s="126"/>
      <c r="BC235" s="126"/>
      <c r="BD235" s="126"/>
      <c r="BE235" s="126"/>
      <c r="BF235" s="126"/>
      <c r="BG235" s="126"/>
      <c r="BH235" s="126"/>
      <c r="BI235" s="126"/>
      <c r="BJ235" s="126"/>
      <c r="BK235" s="126"/>
      <c r="BL235" s="126"/>
      <c r="BM235" s="126"/>
      <c r="BN235" s="126"/>
      <c r="BO235" s="126"/>
    </row>
    <row r="236" spans="1:67" s="99" customFormat="1" hidden="1" x14ac:dyDescent="0.25">
      <c r="A236" s="12"/>
      <c r="B236" s="75"/>
      <c r="C236" s="432"/>
      <c r="D236" s="433"/>
      <c r="E236" s="433"/>
      <c r="F236" s="47"/>
      <c r="G236" s="69" t="s">
        <v>3</v>
      </c>
      <c r="H236" s="48"/>
      <c r="I236" s="70" t="s">
        <v>2</v>
      </c>
      <c r="J236" s="24"/>
      <c r="K236" s="12"/>
      <c r="L236" s="75"/>
      <c r="M236" s="434"/>
      <c r="N236" s="435"/>
      <c r="O236" s="435"/>
      <c r="P236" s="435"/>
      <c r="Q236" s="435"/>
      <c r="R236" s="435"/>
      <c r="S236" s="436"/>
      <c r="T236" s="24"/>
      <c r="U236" s="4"/>
      <c r="AF236" s="126"/>
      <c r="AG236" s="126"/>
      <c r="AH236" s="126"/>
      <c r="AI236" s="126"/>
      <c r="AJ236" s="126"/>
      <c r="AK236" s="126"/>
      <c r="AL236" s="126"/>
      <c r="AM236" s="126"/>
      <c r="AN236" s="126"/>
      <c r="AO236" s="126"/>
      <c r="AP236" s="126"/>
      <c r="AQ236" s="126"/>
      <c r="AR236" s="126"/>
      <c r="AS236" s="126"/>
      <c r="AT236" s="126"/>
      <c r="AU236" s="126"/>
      <c r="AV236" s="126"/>
      <c r="AW236" s="126"/>
      <c r="AX236" s="126"/>
      <c r="AY236" s="126"/>
      <c r="AZ236" s="126"/>
      <c r="BA236" s="126"/>
      <c r="BB236" s="126"/>
      <c r="BC236" s="126"/>
      <c r="BD236" s="126"/>
      <c r="BE236" s="126"/>
      <c r="BF236" s="126"/>
      <c r="BG236" s="126"/>
      <c r="BH236" s="126"/>
      <c r="BI236" s="126"/>
      <c r="BJ236" s="126"/>
      <c r="BK236" s="126"/>
      <c r="BL236" s="126"/>
      <c r="BM236" s="126"/>
      <c r="BN236" s="126"/>
      <c r="BO236" s="126"/>
    </row>
    <row r="237" spans="1:67" s="99" customFormat="1" ht="6.75" customHeight="1" x14ac:dyDescent="0.25">
      <c r="A237" s="12"/>
      <c r="B237" s="75"/>
      <c r="C237" s="187"/>
      <c r="D237" s="188"/>
      <c r="E237" s="188"/>
      <c r="F237" s="63"/>
      <c r="G237" s="63"/>
      <c r="H237" s="63"/>
      <c r="I237" s="64"/>
      <c r="J237" s="24"/>
      <c r="K237" s="12"/>
      <c r="L237" s="75"/>
      <c r="M237" s="434"/>
      <c r="N237" s="435"/>
      <c r="O237" s="435"/>
      <c r="P237" s="435"/>
      <c r="Q237" s="435"/>
      <c r="R237" s="435"/>
      <c r="S237" s="436"/>
      <c r="T237" s="24"/>
      <c r="U237" s="4"/>
      <c r="AF237" s="126"/>
      <c r="AG237" s="126"/>
      <c r="AH237" s="126"/>
      <c r="AI237" s="126"/>
      <c r="AJ237" s="126"/>
      <c r="AK237" s="126"/>
      <c r="AL237" s="126"/>
      <c r="AM237" s="126"/>
      <c r="AN237" s="126"/>
      <c r="AO237" s="126"/>
      <c r="AP237" s="126"/>
      <c r="AQ237" s="126"/>
      <c r="AR237" s="126"/>
      <c r="AS237" s="126"/>
      <c r="AV237" s="126"/>
      <c r="AW237" s="126"/>
      <c r="AX237" s="126"/>
      <c r="AY237" s="126"/>
      <c r="AZ237" s="126"/>
      <c r="BA237" s="126"/>
      <c r="BB237" s="126"/>
      <c r="BC237" s="126"/>
      <c r="BD237" s="126"/>
      <c r="BE237" s="126"/>
      <c r="BF237" s="126"/>
      <c r="BG237" s="126"/>
      <c r="BH237" s="126"/>
      <c r="BI237" s="126"/>
      <c r="BJ237" s="126"/>
      <c r="BK237" s="126"/>
      <c r="BL237" s="126"/>
      <c r="BM237" s="126"/>
      <c r="BN237" s="126"/>
      <c r="BO237" s="126"/>
    </row>
    <row r="238" spans="1:67" s="99" customFormat="1" ht="6" hidden="1" customHeight="1" x14ac:dyDescent="0.25">
      <c r="A238" s="12"/>
      <c r="B238" s="75"/>
      <c r="C238" s="191"/>
      <c r="D238" s="192"/>
      <c r="E238" s="192"/>
      <c r="F238" s="65"/>
      <c r="G238" s="65"/>
      <c r="H238" s="65"/>
      <c r="I238" s="66"/>
      <c r="J238" s="24"/>
      <c r="K238" s="100"/>
      <c r="L238" s="75"/>
      <c r="M238" s="434"/>
      <c r="N238" s="435"/>
      <c r="O238" s="435"/>
      <c r="P238" s="435"/>
      <c r="Q238" s="435"/>
      <c r="R238" s="435"/>
      <c r="S238" s="436"/>
      <c r="T238" s="24"/>
      <c r="U238" s="4"/>
      <c r="AA238" s="126"/>
      <c r="AB238" s="126"/>
      <c r="AC238" s="126"/>
      <c r="AD238" s="126"/>
      <c r="AE238" s="126"/>
      <c r="AF238" s="126"/>
      <c r="AG238" s="126"/>
      <c r="AH238" s="126"/>
      <c r="AI238" s="126"/>
      <c r="AJ238" s="126"/>
      <c r="AK238" s="126"/>
      <c r="AL238" s="126"/>
      <c r="AM238" s="126"/>
      <c r="AN238" s="126"/>
      <c r="AO238" s="126"/>
      <c r="AP238" s="126"/>
      <c r="AQ238" s="126"/>
      <c r="AR238" s="126"/>
      <c r="AS238" s="126"/>
      <c r="AV238" s="126"/>
      <c r="AW238" s="126"/>
      <c r="AX238" s="126"/>
      <c r="AY238" s="126"/>
      <c r="AZ238" s="126"/>
      <c r="BA238" s="126"/>
      <c r="BB238" s="126"/>
      <c r="BC238" s="126"/>
      <c r="BD238" s="126"/>
      <c r="BE238" s="126"/>
      <c r="BF238" s="126"/>
      <c r="BG238" s="126"/>
      <c r="BH238" s="126"/>
      <c r="BI238" s="126"/>
      <c r="BJ238" s="126"/>
      <c r="BK238" s="126"/>
      <c r="BL238" s="126"/>
      <c r="BM238" s="126"/>
      <c r="BN238" s="126"/>
      <c r="BO238" s="126"/>
    </row>
    <row r="239" spans="1:67" s="99" customFormat="1" ht="12.6" hidden="1" customHeight="1" x14ac:dyDescent="0.25">
      <c r="A239" s="12"/>
      <c r="B239" s="75"/>
      <c r="C239" s="446" t="s">
        <v>65</v>
      </c>
      <c r="D239" s="447"/>
      <c r="E239" s="447"/>
      <c r="F239" s="447"/>
      <c r="G239" s="447"/>
      <c r="H239" s="447"/>
      <c r="I239" s="448"/>
      <c r="J239" s="24"/>
      <c r="K239" s="100"/>
      <c r="L239" s="75"/>
      <c r="M239" s="434"/>
      <c r="N239" s="435"/>
      <c r="O239" s="435"/>
      <c r="P239" s="435"/>
      <c r="Q239" s="435"/>
      <c r="R239" s="435"/>
      <c r="S239" s="436"/>
      <c r="T239" s="24"/>
      <c r="U239" s="4"/>
      <c r="W239" s="126"/>
      <c r="AV239" s="126"/>
      <c r="AW239" s="126"/>
      <c r="AX239" s="126"/>
      <c r="AY239" s="126"/>
      <c r="AZ239" s="126"/>
      <c r="BA239" s="126"/>
      <c r="BB239" s="126"/>
      <c r="BC239" s="126"/>
      <c r="BD239" s="126"/>
      <c r="BE239" s="126"/>
      <c r="BF239" s="126"/>
      <c r="BG239" s="126"/>
      <c r="BH239" s="126"/>
      <c r="BI239" s="126"/>
      <c r="BJ239" s="126"/>
      <c r="BK239" s="126"/>
      <c r="BL239" s="126"/>
      <c r="BM239" s="126"/>
      <c r="BN239" s="126"/>
      <c r="BO239" s="126"/>
    </row>
    <row r="240" spans="1:67" s="99" customFormat="1" ht="12.6" hidden="1" customHeight="1" x14ac:dyDescent="0.25">
      <c r="A240" s="12"/>
      <c r="B240" s="75"/>
      <c r="C240" s="446" t="s">
        <v>67</v>
      </c>
      <c r="D240" s="447"/>
      <c r="E240" s="447"/>
      <c r="F240" s="447"/>
      <c r="G240" s="447"/>
      <c r="H240" s="447"/>
      <c r="I240" s="448"/>
      <c r="J240" s="24"/>
      <c r="K240" s="100"/>
      <c r="L240" s="75"/>
      <c r="M240" s="249"/>
      <c r="N240" s="250"/>
      <c r="O240" s="250"/>
      <c r="P240" s="250"/>
      <c r="Q240" s="250"/>
      <c r="R240" s="250"/>
      <c r="S240" s="251"/>
      <c r="T240" s="24"/>
      <c r="U240" s="4"/>
      <c r="AA240" s="126"/>
      <c r="AB240" s="126"/>
      <c r="AC240" s="126"/>
      <c r="AD240" s="126"/>
      <c r="AE240" s="126"/>
      <c r="AT240" s="126"/>
      <c r="AU240" s="126"/>
      <c r="AV240" s="126"/>
      <c r="AW240" s="126"/>
      <c r="AX240" s="126"/>
      <c r="AY240" s="126"/>
      <c r="AZ240" s="126"/>
      <c r="BA240" s="126"/>
      <c r="BB240" s="126"/>
      <c r="BC240" s="126"/>
      <c r="BD240" s="126"/>
      <c r="BE240" s="126"/>
      <c r="BF240" s="126"/>
      <c r="BG240" s="126"/>
    </row>
    <row r="241" spans="1:67" s="99" customFormat="1" ht="6.6" hidden="1" customHeight="1" x14ac:dyDescent="0.25">
      <c r="A241" s="12"/>
      <c r="B241" s="75"/>
      <c r="C241" s="252"/>
      <c r="D241" s="253"/>
      <c r="E241" s="253"/>
      <c r="F241" s="253"/>
      <c r="G241" s="253"/>
      <c r="H241" s="253"/>
      <c r="I241" s="254"/>
      <c r="J241" s="24"/>
      <c r="K241" s="100"/>
      <c r="L241" s="75"/>
      <c r="M241" s="249"/>
      <c r="N241" s="250"/>
      <c r="O241" s="250"/>
      <c r="P241" s="250"/>
      <c r="Q241" s="250"/>
      <c r="R241" s="250"/>
      <c r="S241" s="251"/>
      <c r="T241" s="24"/>
      <c r="U241" s="4"/>
    </row>
    <row r="242" spans="1:67" s="99" customFormat="1" ht="12.75" hidden="1" customHeight="1" x14ac:dyDescent="0.25">
      <c r="A242" s="12"/>
      <c r="B242" s="75"/>
      <c r="C242" s="260" t="s">
        <v>66</v>
      </c>
      <c r="D242" s="69"/>
      <c r="E242" s="69"/>
      <c r="F242" s="193"/>
      <c r="G242" s="525" t="s">
        <v>68</v>
      </c>
      <c r="H242" s="526"/>
      <c r="I242" s="527"/>
      <c r="J242" s="24"/>
      <c r="K242" s="100"/>
      <c r="L242" s="75"/>
      <c r="M242" s="434"/>
      <c r="N242" s="435"/>
      <c r="O242" s="435"/>
      <c r="P242" s="435"/>
      <c r="Q242" s="435"/>
      <c r="R242" s="435"/>
      <c r="S242" s="436"/>
      <c r="T242" s="24"/>
      <c r="U242" s="4"/>
      <c r="AA242" s="126"/>
      <c r="AB242" s="126"/>
      <c r="AC242" s="126"/>
      <c r="AD242" s="126"/>
      <c r="AE242" s="126"/>
      <c r="AF242" s="126"/>
      <c r="AG242" s="126"/>
      <c r="AH242" s="126"/>
      <c r="AI242" s="126"/>
      <c r="AJ242" s="126"/>
      <c r="AK242" s="126"/>
      <c r="AL242" s="126"/>
      <c r="AM242" s="126"/>
      <c r="AN242" s="126"/>
      <c r="AO242" s="126"/>
      <c r="AP242" s="126"/>
      <c r="AQ242" s="126"/>
      <c r="AR242" s="126"/>
      <c r="AS242" s="126"/>
      <c r="AT242" s="126"/>
      <c r="AU242" s="126"/>
    </row>
    <row r="243" spans="1:67" s="99" customFormat="1" ht="12.75" hidden="1" customHeight="1" x14ac:dyDescent="0.25">
      <c r="A243" s="12"/>
      <c r="B243" s="75"/>
      <c r="C243" s="194"/>
      <c r="D243" s="63"/>
      <c r="E243" s="63"/>
      <c r="F243" s="193"/>
      <c r="G243" s="525" t="s">
        <v>47</v>
      </c>
      <c r="H243" s="526"/>
      <c r="I243" s="527"/>
      <c r="J243" s="24"/>
      <c r="K243" s="100"/>
      <c r="L243" s="75"/>
      <c r="M243" s="434"/>
      <c r="N243" s="435"/>
      <c r="O243" s="435"/>
      <c r="P243" s="435"/>
      <c r="Q243" s="435"/>
      <c r="R243" s="435"/>
      <c r="S243" s="436"/>
      <c r="T243" s="24"/>
      <c r="U243" s="4"/>
      <c r="BH243" s="126"/>
      <c r="BI243" s="126"/>
      <c r="BJ243" s="126"/>
      <c r="BK243" s="126"/>
      <c r="BL243" s="126"/>
      <c r="BM243" s="126"/>
      <c r="BN243" s="126"/>
      <c r="BO243" s="126"/>
    </row>
    <row r="244" spans="1:67" s="99" customFormat="1" hidden="1" x14ac:dyDescent="0.25">
      <c r="A244" s="12"/>
      <c r="B244" s="75"/>
      <c r="C244" s="518"/>
      <c r="D244" s="519"/>
      <c r="E244" s="519"/>
      <c r="F244" s="519"/>
      <c r="G244" s="520"/>
      <c r="H244" s="195"/>
      <c r="I244" s="196"/>
      <c r="J244" s="24"/>
      <c r="K244" s="100"/>
      <c r="L244" s="75"/>
      <c r="M244" s="434"/>
      <c r="N244" s="435"/>
      <c r="O244" s="435"/>
      <c r="P244" s="435"/>
      <c r="Q244" s="435"/>
      <c r="R244" s="435"/>
      <c r="S244" s="436"/>
      <c r="T244" s="24"/>
      <c r="U244" s="4"/>
      <c r="AA244" s="126"/>
      <c r="AB244" s="126"/>
      <c r="AC244" s="126"/>
      <c r="AD244" s="126"/>
      <c r="AE244" s="126"/>
      <c r="AF244" s="126"/>
      <c r="AG244" s="126"/>
      <c r="AH244" s="126"/>
      <c r="AI244" s="126"/>
      <c r="AJ244" s="126"/>
      <c r="AK244" s="126"/>
      <c r="AL244" s="126"/>
      <c r="AM244" s="126"/>
      <c r="AN244" s="126"/>
      <c r="AO244" s="126"/>
      <c r="AP244" s="126"/>
      <c r="AQ244" s="126"/>
      <c r="AR244" s="126"/>
      <c r="AS244" s="126"/>
      <c r="AT244" s="126"/>
      <c r="AU244" s="126"/>
      <c r="AV244" s="126"/>
      <c r="AW244" s="126"/>
      <c r="AX244" s="126"/>
      <c r="AY244" s="126"/>
      <c r="AZ244" s="126"/>
      <c r="BA244" s="126"/>
      <c r="BB244" s="126"/>
      <c r="BC244" s="126"/>
      <c r="BD244" s="126"/>
      <c r="BE244" s="126"/>
      <c r="BF244" s="126"/>
      <c r="BG244" s="126"/>
    </row>
    <row r="245" spans="1:67" s="99" customFormat="1" hidden="1" x14ac:dyDescent="0.25">
      <c r="A245" s="12"/>
      <c r="B245" s="75"/>
      <c r="C245" s="518"/>
      <c r="D245" s="519"/>
      <c r="E245" s="519"/>
      <c r="F245" s="519"/>
      <c r="G245" s="520"/>
      <c r="H245" s="195"/>
      <c r="I245" s="196"/>
      <c r="J245" s="24"/>
      <c r="K245" s="100"/>
      <c r="L245" s="75"/>
      <c r="M245" s="434"/>
      <c r="N245" s="435"/>
      <c r="O245" s="435"/>
      <c r="P245" s="435"/>
      <c r="Q245" s="435"/>
      <c r="R245" s="435"/>
      <c r="S245" s="436"/>
      <c r="T245" s="24"/>
      <c r="U245" s="4"/>
      <c r="BH245" s="126"/>
      <c r="BI245" s="126"/>
      <c r="BJ245" s="126"/>
      <c r="BK245" s="126"/>
      <c r="BL245" s="126"/>
      <c r="BM245" s="126"/>
      <c r="BN245" s="126"/>
      <c r="BO245" s="126"/>
    </row>
    <row r="246" spans="1:67" s="99" customFormat="1" hidden="1" x14ac:dyDescent="0.25">
      <c r="A246" s="12"/>
      <c r="B246" s="75"/>
      <c r="C246" s="518"/>
      <c r="D246" s="519"/>
      <c r="E246" s="519"/>
      <c r="F246" s="519"/>
      <c r="G246" s="520"/>
      <c r="H246" s="195"/>
      <c r="I246" s="196"/>
      <c r="J246" s="24"/>
      <c r="K246" s="100"/>
      <c r="L246" s="75"/>
      <c r="M246" s="434"/>
      <c r="N246" s="435"/>
      <c r="O246" s="435"/>
      <c r="P246" s="435"/>
      <c r="Q246" s="435"/>
      <c r="R246" s="435"/>
      <c r="S246" s="436"/>
      <c r="T246" s="24"/>
      <c r="U246" s="4"/>
      <c r="W246" s="126"/>
      <c r="AF246" s="126"/>
      <c r="AG246" s="126"/>
      <c r="AH246" s="126"/>
      <c r="AI246" s="126"/>
      <c r="AJ246" s="126"/>
      <c r="AK246" s="126"/>
      <c r="AL246" s="126"/>
      <c r="AM246" s="126"/>
      <c r="AN246" s="126"/>
      <c r="AO246" s="126"/>
      <c r="AP246" s="126"/>
      <c r="AQ246" s="126"/>
      <c r="AR246" s="126"/>
      <c r="AS246" s="126"/>
      <c r="AT246" s="126"/>
      <c r="AU246" s="126"/>
      <c r="AV246" s="126"/>
      <c r="AW246" s="126"/>
      <c r="AX246" s="126"/>
      <c r="AY246" s="126"/>
      <c r="AZ246" s="126"/>
      <c r="BA246" s="126"/>
      <c r="BB246" s="126"/>
      <c r="BC246" s="126"/>
      <c r="BD246" s="126"/>
      <c r="BE246" s="126"/>
      <c r="BF246" s="126"/>
      <c r="BG246" s="126"/>
    </row>
    <row r="247" spans="1:67" s="99" customFormat="1" ht="12.75" hidden="1" customHeight="1" x14ac:dyDescent="0.25">
      <c r="A247" s="12"/>
      <c r="B247" s="75"/>
      <c r="C247" s="518"/>
      <c r="D247" s="519"/>
      <c r="E247" s="519"/>
      <c r="F247" s="519"/>
      <c r="G247" s="520"/>
      <c r="H247" s="195"/>
      <c r="I247" s="196"/>
      <c r="J247" s="24"/>
      <c r="K247" s="100"/>
      <c r="L247" s="75"/>
      <c r="M247" s="434"/>
      <c r="N247" s="435"/>
      <c r="O247" s="435"/>
      <c r="P247" s="435"/>
      <c r="Q247" s="435"/>
      <c r="R247" s="435"/>
      <c r="S247" s="436"/>
      <c r="T247" s="24"/>
      <c r="U247" s="4"/>
      <c r="W247" s="126"/>
      <c r="Z247" s="126"/>
      <c r="BH247" s="126"/>
      <c r="BI247" s="126"/>
      <c r="BJ247" s="126"/>
      <c r="BK247" s="126"/>
      <c r="BL247" s="126"/>
      <c r="BM247" s="126"/>
      <c r="BN247" s="126"/>
      <c r="BO247" s="126"/>
    </row>
    <row r="248" spans="1:67" s="99" customFormat="1" ht="12.75" hidden="1" customHeight="1" x14ac:dyDescent="0.25">
      <c r="A248" s="12"/>
      <c r="B248" s="75"/>
      <c r="C248" s="518"/>
      <c r="D248" s="519"/>
      <c r="E248" s="519"/>
      <c r="F248" s="519"/>
      <c r="G248" s="520"/>
      <c r="H248" s="195"/>
      <c r="I248" s="196"/>
      <c r="J248" s="24"/>
      <c r="K248" s="100"/>
      <c r="L248" s="75"/>
      <c r="M248" s="434"/>
      <c r="N248" s="435"/>
      <c r="O248" s="435"/>
      <c r="P248" s="435"/>
      <c r="Q248" s="435"/>
      <c r="R248" s="435"/>
      <c r="S248" s="436"/>
      <c r="T248" s="24"/>
      <c r="U248" s="4"/>
      <c r="W248" s="126"/>
      <c r="Z248" s="126"/>
      <c r="AF248" s="126"/>
      <c r="AG248" s="126"/>
      <c r="AH248" s="126"/>
      <c r="AI248" s="126"/>
      <c r="AJ248" s="126"/>
      <c r="AK248" s="126"/>
      <c r="AL248" s="126"/>
      <c r="AM248" s="126"/>
      <c r="AN248" s="126"/>
      <c r="AO248" s="126"/>
      <c r="AP248" s="126"/>
      <c r="AQ248" s="126"/>
      <c r="AR248" s="126"/>
      <c r="AS248" s="126"/>
      <c r="AV248" s="126"/>
      <c r="AW248" s="126"/>
      <c r="AX248" s="126"/>
      <c r="AY248" s="126"/>
      <c r="AZ248" s="126"/>
      <c r="BA248" s="126"/>
      <c r="BB248" s="126"/>
      <c r="BC248" s="126"/>
      <c r="BD248" s="126"/>
      <c r="BE248" s="126"/>
      <c r="BF248" s="126"/>
      <c r="BG248" s="126"/>
    </row>
    <row r="249" spans="1:67" s="99" customFormat="1" ht="13.5" customHeight="1" x14ac:dyDescent="0.25">
      <c r="A249" s="12"/>
      <c r="B249" s="75"/>
      <c r="C249" s="23"/>
      <c r="D249" s="23"/>
      <c r="E249" s="23"/>
      <c r="F249" s="23"/>
      <c r="G249" s="23"/>
      <c r="H249" s="23"/>
      <c r="I249" s="23"/>
      <c r="J249" s="24"/>
      <c r="K249" s="12"/>
      <c r="L249" s="75"/>
      <c r="M249" s="23"/>
      <c r="N249" s="23"/>
      <c r="O249" s="23"/>
      <c r="P249" s="23"/>
      <c r="Q249" s="23"/>
      <c r="R249" s="23"/>
      <c r="S249" s="23"/>
      <c r="T249" s="24"/>
      <c r="U249" s="4"/>
      <c r="W249" s="126"/>
      <c r="Z249" s="126"/>
      <c r="BH249" s="126"/>
      <c r="BI249" s="126"/>
      <c r="BJ249" s="126"/>
      <c r="BK249" s="126"/>
      <c r="BL249" s="126"/>
      <c r="BM249" s="126"/>
      <c r="BN249" s="126"/>
      <c r="BO249" s="126"/>
    </row>
    <row r="250" spans="1:67" s="77" customFormat="1" x14ac:dyDescent="0.25">
      <c r="A250" s="2"/>
      <c r="B250" s="1" t="s">
        <v>4</v>
      </c>
      <c r="C250" s="73"/>
      <c r="D250" s="73"/>
      <c r="E250" s="73"/>
      <c r="F250" s="73"/>
      <c r="G250" s="73"/>
      <c r="H250" s="73"/>
      <c r="I250" s="73"/>
      <c r="J250" s="17"/>
      <c r="K250" s="2"/>
      <c r="L250" s="1" t="s">
        <v>4</v>
      </c>
      <c r="M250" s="73"/>
      <c r="N250" s="73"/>
      <c r="O250" s="73"/>
      <c r="P250" s="73"/>
      <c r="Q250" s="67"/>
      <c r="R250" s="67"/>
      <c r="S250" s="67"/>
      <c r="T250" s="17"/>
      <c r="U250" s="4"/>
      <c r="V250" s="99"/>
      <c r="W250" s="126"/>
      <c r="X250" s="99"/>
      <c r="Y250" s="99"/>
      <c r="Z250" s="126"/>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126"/>
      <c r="AW250" s="126"/>
      <c r="AX250" s="126"/>
      <c r="AY250" s="126"/>
      <c r="AZ250" s="126"/>
      <c r="BA250" s="126"/>
      <c r="BB250" s="126"/>
      <c r="BC250" s="126"/>
      <c r="BD250" s="126"/>
      <c r="BE250" s="126"/>
      <c r="BF250" s="126"/>
      <c r="BG250" s="126"/>
      <c r="BH250" s="99"/>
      <c r="BI250" s="99"/>
      <c r="BJ250" s="99"/>
      <c r="BK250" s="99"/>
      <c r="BL250" s="99"/>
      <c r="BM250" s="99"/>
      <c r="BN250" s="99"/>
      <c r="BO250" s="99"/>
    </row>
    <row r="251" spans="1:67" s="77" customFormat="1" x14ac:dyDescent="0.25">
      <c r="A251" s="2"/>
      <c r="B251" s="1"/>
      <c r="C251" s="73"/>
      <c r="D251" s="73"/>
      <c r="E251" s="73"/>
      <c r="F251" s="73"/>
      <c r="G251" s="73"/>
      <c r="H251" s="73"/>
      <c r="I251" s="73"/>
      <c r="J251" s="17"/>
      <c r="K251" s="2"/>
      <c r="L251" s="1"/>
      <c r="M251" s="73"/>
      <c r="N251" s="73"/>
      <c r="O251" s="73"/>
      <c r="P251" s="73"/>
      <c r="Q251" s="67"/>
      <c r="R251" s="67"/>
      <c r="S251" s="67"/>
      <c r="T251" s="17"/>
      <c r="U251" s="4"/>
      <c r="V251" s="99"/>
      <c r="W251" s="126"/>
      <c r="X251" s="99"/>
      <c r="Y251" s="99"/>
      <c r="Z251" s="126"/>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row>
    <row r="252" spans="1:67" s="77" customFormat="1" x14ac:dyDescent="0.25">
      <c r="A252" s="2"/>
      <c r="B252" s="1"/>
      <c r="C252" s="271" t="s">
        <v>48</v>
      </c>
      <c r="D252" s="272"/>
      <c r="E252" s="273"/>
      <c r="F252" s="76" t="s">
        <v>20</v>
      </c>
      <c r="G252" s="274"/>
      <c r="H252" s="72"/>
      <c r="I252" s="72"/>
      <c r="J252" s="17"/>
      <c r="K252" s="2"/>
      <c r="L252" s="1"/>
      <c r="M252" s="317" t="s">
        <v>49</v>
      </c>
      <c r="N252" s="318"/>
      <c r="O252" s="318"/>
      <c r="P252" s="318"/>
      <c r="Q252" s="319"/>
      <c r="R252" s="67"/>
      <c r="S252" s="67"/>
      <c r="T252" s="17"/>
      <c r="U252" s="4"/>
      <c r="V252" s="99"/>
      <c r="W252" s="126"/>
      <c r="X252" s="99"/>
      <c r="Y252" s="99"/>
      <c r="Z252" s="126"/>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row>
    <row r="253" spans="1:67" s="99" customFormat="1" x14ac:dyDescent="0.25">
      <c r="A253" s="2"/>
      <c r="B253" s="84"/>
      <c r="C253" s="23"/>
      <c r="D253" s="23"/>
      <c r="E253" s="23"/>
      <c r="F253" s="23"/>
      <c r="G253" s="197"/>
      <c r="H253" s="197"/>
      <c r="I253" s="197"/>
      <c r="J253" s="17"/>
      <c r="K253" s="2"/>
      <c r="L253" s="84"/>
      <c r="M253" s="314"/>
      <c r="N253" s="314"/>
      <c r="O253" s="314"/>
      <c r="P253" s="314"/>
      <c r="Q253" s="67"/>
      <c r="R253" s="67"/>
      <c r="S253" s="67"/>
      <c r="T253" s="17"/>
      <c r="U253" s="4"/>
      <c r="W253" s="126"/>
      <c r="Z253" s="126"/>
    </row>
    <row r="254" spans="1:67" s="99" customFormat="1" x14ac:dyDescent="0.25">
      <c r="A254" s="2"/>
      <c r="B254" s="84"/>
      <c r="C254" s="23"/>
      <c r="D254" s="23"/>
      <c r="E254" s="23"/>
      <c r="F254" s="23"/>
      <c r="G254" s="197"/>
      <c r="H254" s="197"/>
      <c r="I254" s="315"/>
      <c r="J254" s="17"/>
      <c r="K254" s="2"/>
      <c r="L254" s="84"/>
      <c r="M254" s="521" t="s">
        <v>50</v>
      </c>
      <c r="N254" s="522"/>
      <c r="O254" s="523"/>
      <c r="P254" s="314"/>
      <c r="Q254" s="524"/>
      <c r="R254" s="524"/>
      <c r="S254" s="524"/>
      <c r="T254" s="17"/>
      <c r="U254" s="4"/>
      <c r="W254" s="199"/>
      <c r="Z254" s="126"/>
    </row>
    <row r="255" spans="1:67" s="99" customFormat="1" ht="11.25" customHeight="1" x14ac:dyDescent="0.25">
      <c r="A255" s="12"/>
      <c r="B255" s="16"/>
      <c r="C255" s="52"/>
      <c r="D255" s="52"/>
      <c r="E255" s="52"/>
      <c r="F255" s="52"/>
      <c r="G255" s="517"/>
      <c r="H255" s="517"/>
      <c r="I255" s="517"/>
      <c r="J255" s="22"/>
      <c r="K255" s="12"/>
      <c r="L255" s="16"/>
      <c r="M255" s="53"/>
      <c r="N255" s="53"/>
      <c r="O255" s="53"/>
      <c r="P255" s="52"/>
      <c r="Q255" s="52"/>
      <c r="R255" s="52"/>
      <c r="S255" s="52"/>
      <c r="T255" s="22"/>
      <c r="U255" s="4"/>
    </row>
    <row r="256" spans="1:67" s="99" customFormat="1" x14ac:dyDescent="0.25">
      <c r="A256" s="12"/>
      <c r="B256" s="12"/>
      <c r="C256" s="23"/>
      <c r="D256" s="23"/>
      <c r="E256" s="23"/>
      <c r="F256" s="23"/>
      <c r="G256" s="189"/>
      <c r="H256" s="189"/>
      <c r="I256" s="189"/>
      <c r="J256" s="12"/>
      <c r="K256" s="12"/>
      <c r="L256" s="12"/>
      <c r="M256" s="190"/>
      <c r="N256" s="190"/>
      <c r="O256" s="190"/>
      <c r="P256" s="23"/>
      <c r="Q256" s="23"/>
      <c r="R256" s="23"/>
      <c r="S256" s="23"/>
      <c r="T256" s="12"/>
      <c r="U256" s="4"/>
    </row>
    <row r="257" spans="1:26" s="99" customFormat="1" x14ac:dyDescent="0.25">
      <c r="A257" s="12"/>
      <c r="B257" s="12"/>
      <c r="C257" s="23"/>
      <c r="D257" s="23"/>
      <c r="E257" s="23"/>
      <c r="F257" s="23"/>
      <c r="G257" s="189"/>
      <c r="H257" s="189"/>
      <c r="I257" s="189"/>
      <c r="J257" s="12"/>
      <c r="K257" s="12"/>
      <c r="L257" s="12"/>
      <c r="M257" s="190"/>
      <c r="N257" s="190"/>
      <c r="Z257" s="126"/>
    </row>
    <row r="258" spans="1:26" s="99" customFormat="1" hidden="1" x14ac:dyDescent="0.25">
      <c r="A258" s="12"/>
      <c r="B258" s="12"/>
      <c r="C258" s="23"/>
      <c r="D258" s="23"/>
      <c r="E258" s="23"/>
      <c r="F258" s="23"/>
      <c r="G258" s="189"/>
      <c r="H258" s="189"/>
      <c r="I258" s="189"/>
      <c r="J258" s="12"/>
      <c r="K258" s="12"/>
      <c r="L258" s="12"/>
      <c r="M258" s="190"/>
      <c r="N258" s="190"/>
    </row>
    <row r="259" spans="1:26" s="99" customFormat="1" hidden="1" x14ac:dyDescent="0.25">
      <c r="A259" s="12"/>
      <c r="B259" s="12"/>
      <c r="C259" s="198" t="s">
        <v>85</v>
      </c>
      <c r="D259" s="23"/>
      <c r="E259" s="23"/>
      <c r="F259" s="23"/>
      <c r="G259" s="189"/>
      <c r="H259" s="189"/>
      <c r="I259" s="189"/>
      <c r="J259" s="12"/>
      <c r="K259" s="12"/>
      <c r="L259" s="12"/>
      <c r="M259" s="190"/>
      <c r="N259" s="190"/>
    </row>
    <row r="260" spans="1:26" s="99" customFormat="1" hidden="1" x14ac:dyDescent="0.25">
      <c r="A260" s="12"/>
      <c r="B260" s="12"/>
      <c r="C260" s="23"/>
      <c r="D260" s="23"/>
      <c r="E260" s="23"/>
      <c r="F260" s="23"/>
      <c r="G260" s="189"/>
      <c r="H260" s="189"/>
      <c r="I260" s="189"/>
      <c r="J260" s="12"/>
      <c r="K260" s="12"/>
      <c r="L260" s="12"/>
      <c r="M260" s="190"/>
      <c r="N260" s="190"/>
    </row>
    <row r="261" spans="1:26" s="99" customFormat="1" hidden="1" x14ac:dyDescent="0.25">
      <c r="A261" s="12"/>
      <c r="B261" s="12"/>
      <c r="C261" s="198" t="s">
        <v>107</v>
      </c>
      <c r="D261" s="23"/>
      <c r="E261" s="23"/>
      <c r="F261" s="23"/>
      <c r="G261" s="189"/>
      <c r="H261" s="189"/>
      <c r="I261" s="189"/>
      <c r="J261" s="189"/>
      <c r="K261" s="189"/>
      <c r="L261" s="189"/>
      <c r="M261" s="292" t="s">
        <v>35</v>
      </c>
      <c r="N261" s="292"/>
      <c r="O261" s="292"/>
      <c r="P261" s="12"/>
      <c r="Q261" s="12"/>
      <c r="R261" s="190"/>
      <c r="S261" s="190"/>
      <c r="Z261" s="126"/>
    </row>
    <row r="262" spans="1:26" s="99" customFormat="1" hidden="1" x14ac:dyDescent="0.25">
      <c r="A262" s="12"/>
      <c r="B262" s="316">
        <v>10</v>
      </c>
      <c r="C262" s="198" t="s">
        <v>102</v>
      </c>
      <c r="D262" s="23"/>
      <c r="E262" s="23"/>
      <c r="F262" s="23"/>
      <c r="G262" s="316">
        <v>10</v>
      </c>
      <c r="H262" s="189"/>
      <c r="I262" s="189"/>
      <c r="J262" s="189"/>
      <c r="K262" s="189"/>
      <c r="L262" s="189"/>
      <c r="M262" s="292">
        <v>750</v>
      </c>
      <c r="N262" s="292"/>
      <c r="O262" s="292"/>
      <c r="P262" s="177"/>
      <c r="Q262" s="12"/>
      <c r="R262" s="190"/>
      <c r="S262" s="190"/>
    </row>
    <row r="263" spans="1:26" s="99" customFormat="1" hidden="1" x14ac:dyDescent="0.25">
      <c r="A263" s="12"/>
      <c r="B263" s="316">
        <v>11</v>
      </c>
      <c r="C263" s="198" t="s">
        <v>88</v>
      </c>
      <c r="D263" s="23"/>
      <c r="E263" s="23"/>
      <c r="F263" s="23"/>
      <c r="G263" s="316">
        <v>11</v>
      </c>
      <c r="H263" s="189"/>
      <c r="I263" s="189"/>
      <c r="J263" s="189"/>
      <c r="K263" s="189"/>
      <c r="L263" s="189"/>
      <c r="M263" s="292">
        <v>1600</v>
      </c>
      <c r="N263" s="292"/>
      <c r="O263" s="292"/>
      <c r="P263" s="177"/>
      <c r="Q263" s="12"/>
      <c r="R263" s="190"/>
      <c r="S263" s="190"/>
      <c r="Z263" s="126"/>
    </row>
    <row r="264" spans="1:26" s="99" customFormat="1" hidden="1" x14ac:dyDescent="0.25">
      <c r="A264" s="12"/>
      <c r="B264" s="316"/>
      <c r="C264" s="198"/>
      <c r="D264" s="23"/>
      <c r="E264" s="23"/>
      <c r="F264" s="23"/>
      <c r="G264" s="316"/>
      <c r="H264" s="189"/>
      <c r="I264" s="189"/>
      <c r="J264" s="189"/>
      <c r="K264" s="189"/>
      <c r="L264" s="189"/>
      <c r="M264" s="292"/>
      <c r="N264" s="292"/>
      <c r="O264" s="292"/>
      <c r="P264" s="177"/>
      <c r="Q264" s="12"/>
      <c r="R264" s="190"/>
      <c r="S264" s="190"/>
      <c r="Z264" s="126"/>
    </row>
    <row r="265" spans="1:26" s="99" customFormat="1" hidden="1" x14ac:dyDescent="0.25">
      <c r="A265" s="12"/>
      <c r="B265" s="174"/>
      <c r="C265" s="198" t="s">
        <v>108</v>
      </c>
      <c r="D265" s="23"/>
      <c r="E265" s="23"/>
      <c r="F265" s="23"/>
      <c r="G265" s="189"/>
      <c r="H265" s="189"/>
      <c r="I265" s="189"/>
      <c r="J265" s="189"/>
      <c r="K265" s="189"/>
      <c r="L265" s="189"/>
      <c r="M265" s="292" t="s">
        <v>35</v>
      </c>
      <c r="N265" s="292"/>
      <c r="O265" s="292"/>
      <c r="P265" s="12"/>
      <c r="Q265" s="12"/>
      <c r="R265" s="190"/>
      <c r="S265" s="190"/>
    </row>
    <row r="266" spans="1:26" s="99" customFormat="1" hidden="1" x14ac:dyDescent="0.25">
      <c r="A266" s="12"/>
      <c r="B266" s="189">
        <v>12</v>
      </c>
      <c r="C266" s="198" t="s">
        <v>118</v>
      </c>
      <c r="D266" s="23"/>
      <c r="E266" s="23"/>
      <c r="F266" s="23"/>
      <c r="G266" s="189">
        <v>12</v>
      </c>
      <c r="H266" s="189" t="s">
        <v>87</v>
      </c>
      <c r="I266" s="189"/>
      <c r="J266" s="189"/>
      <c r="K266" s="189"/>
      <c r="L266" s="189"/>
      <c r="M266" s="292">
        <v>14000</v>
      </c>
      <c r="N266" s="292"/>
      <c r="O266" s="292"/>
      <c r="P266" s="12"/>
      <c r="Q266" s="12"/>
      <c r="R266" s="190"/>
      <c r="S266" s="190"/>
      <c r="V266" s="126"/>
      <c r="W266" s="126"/>
    </row>
    <row r="267" spans="1:26" s="99" customFormat="1" hidden="1" x14ac:dyDescent="0.25">
      <c r="A267" s="12"/>
      <c r="B267" s="189">
        <v>13</v>
      </c>
      <c r="C267" s="198" t="s">
        <v>113</v>
      </c>
      <c r="D267" s="23"/>
      <c r="E267" s="23"/>
      <c r="F267" s="23"/>
      <c r="G267" s="189">
        <v>13</v>
      </c>
      <c r="H267" s="189" t="s">
        <v>87</v>
      </c>
      <c r="I267" s="189"/>
      <c r="J267" s="189"/>
      <c r="K267" s="189"/>
      <c r="L267" s="189"/>
      <c r="M267" s="292">
        <v>13900</v>
      </c>
      <c r="N267" s="292"/>
      <c r="O267" s="292"/>
      <c r="P267" s="12"/>
      <c r="Q267" s="12"/>
      <c r="R267" s="190"/>
      <c r="S267" s="190"/>
      <c r="V267" s="126"/>
      <c r="W267" s="126"/>
    </row>
    <row r="268" spans="1:26" s="99" customFormat="1" hidden="1" x14ac:dyDescent="0.25">
      <c r="A268" s="12"/>
      <c r="B268" s="189">
        <v>14</v>
      </c>
      <c r="C268" s="198" t="s">
        <v>119</v>
      </c>
      <c r="D268" s="23"/>
      <c r="E268" s="23"/>
      <c r="F268" s="23"/>
      <c r="G268" s="189">
        <v>14</v>
      </c>
      <c r="H268" s="189" t="s">
        <v>86</v>
      </c>
      <c r="I268" s="189"/>
      <c r="J268" s="189"/>
      <c r="K268" s="189"/>
      <c r="L268" s="189"/>
      <c r="M268" s="292">
        <v>12300</v>
      </c>
      <c r="N268" s="292"/>
      <c r="O268" s="292"/>
      <c r="P268" s="12"/>
      <c r="Q268" s="12"/>
      <c r="R268" s="190"/>
      <c r="S268" s="190"/>
      <c r="V268" s="126"/>
      <c r="W268" s="126"/>
    </row>
    <row r="269" spans="1:26" s="99" customFormat="1" hidden="1" x14ac:dyDescent="0.25">
      <c r="A269" s="12"/>
      <c r="B269" s="189">
        <v>15</v>
      </c>
      <c r="C269" s="127" t="s">
        <v>103</v>
      </c>
      <c r="D269" s="23"/>
      <c r="E269" s="23"/>
      <c r="F269" s="23"/>
      <c r="G269" s="189"/>
      <c r="H269" s="189"/>
      <c r="I269" s="189"/>
      <c r="J269" s="189"/>
      <c r="K269" s="189"/>
      <c r="L269" s="189"/>
      <c r="M269" s="292"/>
      <c r="N269" s="292"/>
      <c r="O269" s="292"/>
      <c r="P269" s="12"/>
      <c r="Q269" s="12"/>
      <c r="R269" s="190"/>
      <c r="S269" s="190"/>
      <c r="V269" s="126"/>
      <c r="W269" s="126"/>
    </row>
    <row r="270" spans="1:26" s="99" customFormat="1" hidden="1" x14ac:dyDescent="0.25">
      <c r="A270" s="12"/>
      <c r="B270" s="189">
        <v>16</v>
      </c>
      <c r="C270" s="127" t="s">
        <v>103</v>
      </c>
      <c r="D270" s="4"/>
      <c r="E270" s="4"/>
      <c r="F270" s="4"/>
      <c r="G270" s="4"/>
      <c r="H270" s="4"/>
      <c r="I270" s="29"/>
      <c r="J270" s="30"/>
    </row>
    <row r="271" spans="1:26" s="99" customFormat="1" hidden="1" x14ac:dyDescent="0.25">
      <c r="A271" s="12"/>
      <c r="B271" s="189">
        <v>17</v>
      </c>
      <c r="C271" s="127" t="s">
        <v>103</v>
      </c>
      <c r="D271" s="4"/>
      <c r="E271" s="4"/>
      <c r="F271" s="4"/>
      <c r="G271" s="4"/>
      <c r="H271" s="4"/>
      <c r="I271" s="29"/>
      <c r="J271" s="30"/>
    </row>
    <row r="272" spans="1:26" s="99" customFormat="1" hidden="1" x14ac:dyDescent="0.25">
      <c r="A272" s="12"/>
      <c r="B272" s="189">
        <v>18</v>
      </c>
      <c r="C272" s="127" t="s">
        <v>103</v>
      </c>
      <c r="D272" s="4"/>
      <c r="E272" s="4"/>
      <c r="F272" s="4"/>
      <c r="G272" s="4"/>
      <c r="H272" s="4"/>
      <c r="I272" s="29"/>
      <c r="J272" s="30"/>
    </row>
    <row r="273" spans="1:23" s="99" customFormat="1" hidden="1" x14ac:dyDescent="0.25">
      <c r="A273" s="12"/>
      <c r="B273" s="189">
        <v>19</v>
      </c>
      <c r="C273" s="127" t="s">
        <v>103</v>
      </c>
      <c r="D273" s="4"/>
      <c r="E273" s="4"/>
      <c r="F273" s="4"/>
      <c r="G273" s="4"/>
      <c r="H273" s="4"/>
      <c r="I273" s="29"/>
      <c r="J273" s="30"/>
    </row>
    <row r="274" spans="1:23" s="99" customFormat="1" hidden="1" x14ac:dyDescent="0.25">
      <c r="A274" s="12"/>
      <c r="B274" s="189">
        <v>20</v>
      </c>
      <c r="C274" s="198" t="s">
        <v>109</v>
      </c>
      <c r="D274" s="23"/>
      <c r="E274" s="23"/>
      <c r="F274" s="23"/>
      <c r="G274" s="189">
        <v>20</v>
      </c>
      <c r="H274" s="189" t="s">
        <v>87</v>
      </c>
      <c r="I274" s="189"/>
      <c r="J274" s="189"/>
      <c r="K274" s="189"/>
      <c r="L274" s="189"/>
      <c r="M274" s="292">
        <v>12200</v>
      </c>
      <c r="N274" s="292"/>
      <c r="O274" s="292"/>
      <c r="P274" s="12"/>
      <c r="Q274" s="12"/>
      <c r="R274" s="190"/>
      <c r="S274" s="190"/>
      <c r="V274" s="126"/>
      <c r="W274" s="126"/>
    </row>
    <row r="275" spans="1:23" s="99" customFormat="1" hidden="1" x14ac:dyDescent="0.25">
      <c r="A275" s="12"/>
      <c r="B275" s="189">
        <v>21</v>
      </c>
      <c r="C275" s="198" t="s">
        <v>120</v>
      </c>
      <c r="D275" s="23"/>
      <c r="E275" s="23"/>
      <c r="F275" s="23"/>
      <c r="G275" s="189">
        <v>21</v>
      </c>
      <c r="H275" s="189" t="s">
        <v>86</v>
      </c>
      <c r="I275" s="189"/>
      <c r="J275" s="189"/>
      <c r="K275" s="189"/>
      <c r="L275" s="189"/>
      <c r="M275" s="292">
        <v>13400</v>
      </c>
      <c r="N275" s="292"/>
      <c r="O275" s="292"/>
      <c r="P275" s="12"/>
      <c r="Q275" s="12"/>
      <c r="R275" s="190"/>
      <c r="S275" s="190"/>
      <c r="V275" s="126"/>
      <c r="W275" s="126"/>
    </row>
    <row r="276" spans="1:23" s="99" customFormat="1" hidden="1" x14ac:dyDescent="0.25">
      <c r="A276" s="12"/>
      <c r="B276" s="189">
        <v>22</v>
      </c>
      <c r="C276" s="127" t="s">
        <v>103</v>
      </c>
      <c r="D276" s="4"/>
      <c r="E276" s="4"/>
      <c r="F276" s="4"/>
      <c r="G276" s="4"/>
      <c r="H276" s="4"/>
      <c r="I276" s="29"/>
      <c r="J276" s="30"/>
    </row>
    <row r="277" spans="1:23" s="99" customFormat="1" hidden="1" x14ac:dyDescent="0.25">
      <c r="A277" s="12"/>
      <c r="B277" s="189">
        <v>23</v>
      </c>
      <c r="C277" s="198" t="s">
        <v>114</v>
      </c>
      <c r="D277" s="23"/>
      <c r="E277" s="23"/>
      <c r="F277" s="23"/>
      <c r="G277" s="189">
        <v>23</v>
      </c>
      <c r="H277" s="189" t="s">
        <v>87</v>
      </c>
      <c r="I277" s="189"/>
      <c r="J277" s="189"/>
      <c r="K277" s="189"/>
      <c r="L277" s="189"/>
      <c r="M277" s="292">
        <v>12800</v>
      </c>
      <c r="N277" s="292"/>
      <c r="O277" s="292"/>
      <c r="P277" s="12"/>
      <c r="Q277" s="12"/>
      <c r="R277" s="190"/>
      <c r="S277" s="190"/>
      <c r="V277" s="126"/>
      <c r="W277" s="126"/>
    </row>
    <row r="278" spans="1:23" s="99" customFormat="1" hidden="1" x14ac:dyDescent="0.25">
      <c r="A278" s="12"/>
      <c r="B278" s="189">
        <v>24</v>
      </c>
      <c r="C278" s="127" t="s">
        <v>103</v>
      </c>
      <c r="D278" s="4"/>
      <c r="E278" s="4"/>
      <c r="F278" s="4"/>
      <c r="G278" s="4"/>
      <c r="H278" s="4"/>
      <c r="I278" s="29"/>
      <c r="J278" s="30"/>
    </row>
    <row r="279" spans="1:23" s="99" customFormat="1" hidden="1" x14ac:dyDescent="0.25">
      <c r="A279" s="12"/>
      <c r="B279" s="189">
        <v>25</v>
      </c>
      <c r="C279" s="127" t="s">
        <v>103</v>
      </c>
      <c r="D279" s="4"/>
      <c r="E279" s="4"/>
      <c r="F279" s="4"/>
      <c r="G279" s="4"/>
      <c r="H279" s="4"/>
      <c r="I279" s="29"/>
      <c r="J279" s="30"/>
    </row>
    <row r="280" spans="1:23" hidden="1" x14ac:dyDescent="0.25">
      <c r="B280" s="189">
        <v>26</v>
      </c>
      <c r="C280" s="127" t="s">
        <v>103</v>
      </c>
      <c r="H280" s="4"/>
      <c r="I280" s="29"/>
      <c r="J280" s="30"/>
      <c r="K280"/>
      <c r="L280"/>
      <c r="M280"/>
      <c r="N280"/>
      <c r="O280"/>
      <c r="P280"/>
      <c r="Q280"/>
      <c r="R280"/>
      <c r="S280"/>
      <c r="T280"/>
      <c r="U280"/>
    </row>
    <row r="281" spans="1:23" hidden="1" x14ac:dyDescent="0.25">
      <c r="B281" s="189">
        <v>27</v>
      </c>
      <c r="C281" s="198" t="s">
        <v>115</v>
      </c>
      <c r="D281" s="23"/>
      <c r="E281" s="23"/>
      <c r="F281" s="23"/>
      <c r="G281" s="189">
        <v>27</v>
      </c>
      <c r="H281" s="189" t="s">
        <v>86</v>
      </c>
      <c r="I281" s="189"/>
      <c r="J281" s="189"/>
      <c r="K281" s="189"/>
      <c r="L281" s="189"/>
      <c r="M281" s="292">
        <v>11100</v>
      </c>
      <c r="N281" s="292"/>
      <c r="O281" s="292"/>
      <c r="P281" s="12"/>
      <c r="Q281" s="12"/>
      <c r="R281" s="190"/>
      <c r="S281" s="190"/>
      <c r="T281"/>
      <c r="U281"/>
      <c r="V281" s="126"/>
      <c r="W281" s="126"/>
    </row>
    <row r="282" spans="1:23" hidden="1" x14ac:dyDescent="0.25">
      <c r="B282" s="189">
        <v>28</v>
      </c>
      <c r="C282" s="198" t="s">
        <v>121</v>
      </c>
      <c r="D282" s="23"/>
      <c r="E282" s="23"/>
      <c r="F282" s="23"/>
      <c r="G282" s="189">
        <v>28</v>
      </c>
      <c r="H282" s="189" t="s">
        <v>86</v>
      </c>
      <c r="I282" s="189"/>
      <c r="J282" s="189"/>
      <c r="K282" s="189"/>
      <c r="L282" s="189"/>
      <c r="M282" s="292">
        <v>11300</v>
      </c>
      <c r="N282" s="292"/>
      <c r="O282" s="292"/>
      <c r="P282" s="12"/>
      <c r="Q282" s="12"/>
      <c r="R282" s="190"/>
      <c r="S282" s="190"/>
      <c r="T282"/>
      <c r="U282"/>
      <c r="V282" s="126"/>
      <c r="W282" s="126"/>
    </row>
    <row r="283" spans="1:23" hidden="1" x14ac:dyDescent="0.25">
      <c r="B283" s="189">
        <v>29</v>
      </c>
      <c r="C283" s="198" t="s">
        <v>116</v>
      </c>
      <c r="D283" s="23"/>
      <c r="E283" s="23"/>
      <c r="F283" s="23"/>
      <c r="G283" s="189">
        <v>29</v>
      </c>
      <c r="H283" s="189" t="s">
        <v>86</v>
      </c>
      <c r="I283" s="189"/>
      <c r="J283" s="189"/>
      <c r="K283" s="189"/>
      <c r="L283" s="189"/>
      <c r="M283" s="292">
        <v>11000</v>
      </c>
      <c r="N283" s="292"/>
      <c r="O283" s="292"/>
      <c r="P283" s="12"/>
      <c r="Q283" s="12"/>
      <c r="R283" s="190"/>
      <c r="S283" s="190"/>
      <c r="T283"/>
      <c r="U283"/>
      <c r="V283" s="126"/>
      <c r="W283" s="126"/>
    </row>
    <row r="284" spans="1:23" hidden="1" x14ac:dyDescent="0.25">
      <c r="B284" s="189">
        <v>30</v>
      </c>
      <c r="C284" s="127" t="s">
        <v>103</v>
      </c>
      <c r="H284" s="4"/>
      <c r="I284" s="29"/>
      <c r="J284" s="30"/>
      <c r="K284"/>
      <c r="L284"/>
      <c r="M284"/>
      <c r="N284"/>
      <c r="O284"/>
      <c r="P284"/>
      <c r="Q284"/>
      <c r="R284"/>
      <c r="S284"/>
      <c r="T284"/>
      <c r="U284"/>
    </row>
    <row r="285" spans="1:23" hidden="1" x14ac:dyDescent="0.25">
      <c r="B285" s="189">
        <v>31</v>
      </c>
      <c r="C285" s="198" t="s">
        <v>110</v>
      </c>
      <c r="D285" s="23"/>
      <c r="E285" s="23"/>
      <c r="F285" s="23"/>
      <c r="G285" s="189">
        <v>31</v>
      </c>
      <c r="H285" s="189" t="s">
        <v>86</v>
      </c>
      <c r="I285" s="189"/>
      <c r="J285" s="189"/>
      <c r="K285" s="189"/>
      <c r="L285" s="189"/>
      <c r="M285" s="292">
        <v>11000</v>
      </c>
      <c r="N285" s="292"/>
      <c r="O285" s="292"/>
      <c r="P285" s="12"/>
      <c r="Q285" s="12"/>
      <c r="R285" s="190"/>
      <c r="S285" s="190"/>
      <c r="T285"/>
      <c r="U285"/>
      <c r="V285" s="126"/>
      <c r="W285" s="126"/>
    </row>
    <row r="286" spans="1:23" hidden="1" x14ac:dyDescent="0.25">
      <c r="B286" s="189">
        <v>32</v>
      </c>
      <c r="C286" s="198" t="s">
        <v>111</v>
      </c>
      <c r="D286" s="23"/>
      <c r="E286" s="23"/>
      <c r="F286" s="23"/>
      <c r="G286" s="189">
        <v>32</v>
      </c>
      <c r="H286" s="189" t="s">
        <v>86</v>
      </c>
      <c r="I286" s="189"/>
      <c r="J286" s="189"/>
      <c r="K286" s="189"/>
      <c r="L286" s="189"/>
      <c r="M286" s="292">
        <v>11400</v>
      </c>
      <c r="N286" s="292"/>
      <c r="O286" s="292"/>
      <c r="P286" s="12"/>
      <c r="Q286" s="12"/>
      <c r="R286" s="190"/>
      <c r="S286" s="190"/>
      <c r="T286"/>
      <c r="U286"/>
      <c r="V286" s="126"/>
      <c r="W286" s="126"/>
    </row>
    <row r="287" spans="1:23" hidden="1" x14ac:dyDescent="0.25">
      <c r="B287" s="189">
        <v>33</v>
      </c>
      <c r="C287" s="127" t="s">
        <v>103</v>
      </c>
      <c r="H287" s="4"/>
      <c r="I287" s="29"/>
      <c r="J287" s="30"/>
      <c r="K287"/>
      <c r="L287"/>
      <c r="M287"/>
      <c r="N287"/>
      <c r="O287"/>
      <c r="P287"/>
      <c r="Q287"/>
      <c r="R287"/>
      <c r="S287"/>
      <c r="T287"/>
      <c r="U287"/>
    </row>
    <row r="288" spans="1:23" hidden="1" x14ac:dyDescent="0.25">
      <c r="B288" s="189">
        <v>34</v>
      </c>
      <c r="C288" s="127" t="s">
        <v>103</v>
      </c>
      <c r="H288" s="4"/>
      <c r="I288" s="29"/>
      <c r="J288" s="30"/>
      <c r="K288"/>
      <c r="L288"/>
      <c r="M288"/>
      <c r="N288"/>
      <c r="O288"/>
      <c r="P288"/>
      <c r="Q288"/>
      <c r="R288"/>
      <c r="S288"/>
      <c r="T288"/>
      <c r="U288"/>
    </row>
    <row r="289" spans="2:23" hidden="1" x14ac:dyDescent="0.25">
      <c r="B289" s="189">
        <v>35</v>
      </c>
      <c r="C289" s="127" t="s">
        <v>103</v>
      </c>
      <c r="H289" s="4"/>
      <c r="I289" s="29"/>
      <c r="J289" s="30"/>
      <c r="K289"/>
      <c r="L289"/>
      <c r="M289"/>
      <c r="N289"/>
      <c r="O289"/>
      <c r="P289"/>
      <c r="Q289"/>
      <c r="R289"/>
      <c r="S289"/>
      <c r="T289"/>
      <c r="U289"/>
    </row>
    <row r="290" spans="2:23" hidden="1" x14ac:dyDescent="0.25">
      <c r="B290" s="189">
        <v>36</v>
      </c>
      <c r="C290" s="127" t="s">
        <v>103</v>
      </c>
      <c r="H290" s="4"/>
      <c r="I290" s="29"/>
      <c r="J290" s="30"/>
      <c r="K290"/>
      <c r="L290"/>
      <c r="M290"/>
      <c r="N290"/>
      <c r="O290"/>
      <c r="P290"/>
      <c r="Q290"/>
      <c r="R290"/>
      <c r="S290"/>
      <c r="T290"/>
      <c r="U290"/>
    </row>
    <row r="291" spans="2:23" hidden="1" x14ac:dyDescent="0.25">
      <c r="B291" s="189">
        <v>37</v>
      </c>
      <c r="C291" s="127" t="s">
        <v>103</v>
      </c>
      <c r="H291" s="4"/>
      <c r="I291" s="29"/>
      <c r="J291" s="30"/>
      <c r="K291"/>
      <c r="L291"/>
      <c r="M291"/>
      <c r="N291"/>
      <c r="O291"/>
      <c r="P291"/>
      <c r="Q291"/>
      <c r="R291"/>
      <c r="S291"/>
      <c r="T291"/>
      <c r="U291"/>
    </row>
    <row r="292" spans="2:23" hidden="1" x14ac:dyDescent="0.25">
      <c r="B292" s="189">
        <v>38</v>
      </c>
      <c r="C292" s="127" t="s">
        <v>103</v>
      </c>
      <c r="H292" s="4"/>
      <c r="I292" s="29"/>
      <c r="J292" s="30"/>
      <c r="K292"/>
      <c r="L292"/>
      <c r="M292"/>
      <c r="N292"/>
      <c r="O292"/>
      <c r="P292"/>
      <c r="Q292"/>
      <c r="R292"/>
      <c r="S292"/>
      <c r="T292"/>
      <c r="U292"/>
    </row>
    <row r="293" spans="2:23" hidden="1" x14ac:dyDescent="0.25">
      <c r="B293" s="189">
        <v>39</v>
      </c>
      <c r="C293" s="127" t="s">
        <v>103</v>
      </c>
      <c r="H293" s="4"/>
      <c r="I293" s="29"/>
      <c r="J293" s="30"/>
      <c r="K293"/>
      <c r="L293"/>
      <c r="M293"/>
      <c r="N293"/>
      <c r="O293"/>
      <c r="P293"/>
      <c r="Q293"/>
      <c r="R293"/>
      <c r="S293"/>
      <c r="T293"/>
      <c r="U293"/>
    </row>
    <row r="294" spans="2:23" hidden="1" x14ac:dyDescent="0.25">
      <c r="B294" s="189">
        <v>40</v>
      </c>
      <c r="C294" s="198" t="s">
        <v>112</v>
      </c>
      <c r="D294" s="23"/>
      <c r="E294" s="23"/>
      <c r="F294" s="23"/>
      <c r="G294" s="189">
        <v>40</v>
      </c>
      <c r="H294" s="189" t="s">
        <v>87</v>
      </c>
      <c r="I294" s="189"/>
      <c r="J294" s="189"/>
      <c r="K294" s="189"/>
      <c r="L294" s="189"/>
      <c r="M294" s="292">
        <v>6900</v>
      </c>
      <c r="N294" s="292"/>
      <c r="O294" s="292"/>
      <c r="P294" s="12"/>
      <c r="Q294" s="12"/>
      <c r="R294" s="190"/>
      <c r="S294" s="190"/>
      <c r="T294"/>
      <c r="U294"/>
      <c r="V294" s="126"/>
      <c r="W294" s="126"/>
    </row>
    <row r="295" spans="2:23" hidden="1" x14ac:dyDescent="0.25">
      <c r="B295" s="189">
        <v>41</v>
      </c>
      <c r="C295" s="127" t="s">
        <v>103</v>
      </c>
      <c r="H295" s="4"/>
      <c r="I295" s="29"/>
      <c r="J295" s="30"/>
      <c r="K295"/>
      <c r="L295"/>
      <c r="M295"/>
      <c r="N295"/>
      <c r="O295"/>
      <c r="P295"/>
      <c r="Q295"/>
      <c r="R295"/>
      <c r="S295"/>
      <c r="T295"/>
      <c r="U295"/>
    </row>
    <row r="296" spans="2:23" hidden="1" x14ac:dyDescent="0.25">
      <c r="B296" s="189">
        <v>42</v>
      </c>
      <c r="C296" s="127" t="s">
        <v>103</v>
      </c>
      <c r="H296" s="4"/>
      <c r="I296" s="29"/>
      <c r="J296" s="30"/>
      <c r="K296"/>
      <c r="L296"/>
      <c r="M296"/>
      <c r="N296"/>
      <c r="O296"/>
      <c r="P296"/>
      <c r="Q296"/>
      <c r="R296"/>
      <c r="S296"/>
      <c r="T296"/>
      <c r="U296"/>
    </row>
    <row r="297" spans="2:23" hidden="1" x14ac:dyDescent="0.25">
      <c r="B297" s="189">
        <v>43</v>
      </c>
      <c r="C297" s="127" t="s">
        <v>103</v>
      </c>
      <c r="H297" s="4"/>
      <c r="I297" s="29"/>
      <c r="J297" s="30"/>
      <c r="K297"/>
      <c r="L297"/>
      <c r="M297"/>
      <c r="N297"/>
      <c r="O297"/>
      <c r="P297"/>
      <c r="Q297"/>
      <c r="R297"/>
      <c r="S297"/>
      <c r="T297"/>
      <c r="U297"/>
    </row>
    <row r="298" spans="2:23" hidden="1" x14ac:dyDescent="0.25">
      <c r="B298" s="189">
        <v>44</v>
      </c>
      <c r="C298" s="198" t="s">
        <v>117</v>
      </c>
      <c r="D298" s="23"/>
      <c r="E298" s="23"/>
      <c r="F298" s="23"/>
      <c r="G298" s="189">
        <v>44</v>
      </c>
      <c r="H298" s="189" t="s">
        <v>86</v>
      </c>
      <c r="I298" s="189"/>
      <c r="J298" s="189"/>
      <c r="K298" s="189"/>
      <c r="L298" s="189"/>
      <c r="M298" s="292">
        <v>3600</v>
      </c>
      <c r="N298" s="292"/>
      <c r="O298" s="292"/>
      <c r="P298" s="12"/>
      <c r="Q298" s="12"/>
      <c r="R298" s="190"/>
      <c r="S298" s="190"/>
      <c r="T298"/>
      <c r="U298"/>
      <c r="V298" s="126"/>
      <c r="W298" s="126"/>
    </row>
    <row r="299" spans="2:23" hidden="1" x14ac:dyDescent="0.25">
      <c r="B299" s="189">
        <v>45</v>
      </c>
      <c r="C299" s="127" t="s">
        <v>103</v>
      </c>
      <c r="H299" s="4"/>
      <c r="I299" s="29"/>
      <c r="J299" s="30"/>
      <c r="K299"/>
      <c r="L299"/>
      <c r="M299"/>
      <c r="N299"/>
      <c r="O299"/>
      <c r="P299"/>
      <c r="Q299"/>
      <c r="R299"/>
      <c r="S299"/>
      <c r="T299"/>
      <c r="U299"/>
    </row>
    <row r="300" spans="2:23" hidden="1" x14ac:dyDescent="0.25">
      <c r="H300" s="4"/>
      <c r="I300" s="29"/>
      <c r="J300" s="30"/>
      <c r="K300"/>
      <c r="L300"/>
      <c r="M300"/>
      <c r="N300"/>
      <c r="O300"/>
      <c r="P300"/>
      <c r="Q300"/>
      <c r="R300"/>
      <c r="S300"/>
      <c r="T300"/>
      <c r="U300"/>
    </row>
    <row r="301" spans="2:23" hidden="1" x14ac:dyDescent="0.25">
      <c r="B301" s="127" t="s">
        <v>160</v>
      </c>
      <c r="C301" s="198" t="s">
        <v>122</v>
      </c>
      <c r="H301" s="4"/>
      <c r="I301" s="29"/>
      <c r="J301" s="30"/>
      <c r="K301"/>
      <c r="L301"/>
      <c r="M301"/>
      <c r="N301"/>
      <c r="O301"/>
      <c r="P301"/>
      <c r="Q301"/>
      <c r="R301"/>
      <c r="S301"/>
      <c r="T301"/>
      <c r="U301"/>
    </row>
    <row r="302" spans="2:23" hidden="1" x14ac:dyDescent="0.25">
      <c r="B302" s="189" t="s">
        <v>142</v>
      </c>
      <c r="C302" s="127" t="s">
        <v>149</v>
      </c>
      <c r="E302" s="327">
        <v>1.8</v>
      </c>
      <c r="H302" s="4"/>
      <c r="I302" s="29"/>
      <c r="J302" s="30"/>
      <c r="K302"/>
      <c r="L302"/>
      <c r="M302"/>
      <c r="N302"/>
      <c r="O302"/>
      <c r="P302"/>
      <c r="Q302"/>
      <c r="R302"/>
      <c r="S302"/>
      <c r="T302"/>
      <c r="U302"/>
    </row>
    <row r="303" spans="2:23" hidden="1" x14ac:dyDescent="0.25">
      <c r="B303" s="189" t="s">
        <v>143</v>
      </c>
      <c r="C303" s="127" t="s">
        <v>123</v>
      </c>
      <c r="E303" s="327">
        <v>1.7</v>
      </c>
      <c r="H303" s="4"/>
      <c r="I303" s="29"/>
      <c r="J303" s="30"/>
      <c r="K303"/>
      <c r="L303"/>
      <c r="M303"/>
      <c r="N303"/>
      <c r="O303"/>
      <c r="P303"/>
      <c r="Q303"/>
      <c r="R303"/>
      <c r="S303"/>
      <c r="T303"/>
      <c r="U303"/>
    </row>
    <row r="304" spans="2:23" hidden="1" x14ac:dyDescent="0.25">
      <c r="B304" s="189" t="s">
        <v>144</v>
      </c>
      <c r="C304" s="127" t="s">
        <v>124</v>
      </c>
      <c r="E304" s="327">
        <v>2</v>
      </c>
      <c r="H304" s="4"/>
      <c r="I304" s="29"/>
      <c r="J304" s="30"/>
      <c r="K304"/>
      <c r="L304"/>
      <c r="M304"/>
      <c r="N304"/>
      <c r="O304"/>
      <c r="P304"/>
      <c r="Q304"/>
      <c r="R304"/>
      <c r="S304"/>
      <c r="T304"/>
      <c r="U304"/>
    </row>
    <row r="305" spans="1:21" hidden="1" x14ac:dyDescent="0.25">
      <c r="B305" s="189" t="s">
        <v>145</v>
      </c>
      <c r="C305" s="127" t="s">
        <v>125</v>
      </c>
      <c r="E305" s="327">
        <v>1.7</v>
      </c>
      <c r="H305" s="4"/>
      <c r="I305" s="29"/>
      <c r="J305" s="30"/>
      <c r="K305"/>
      <c r="L305"/>
      <c r="M305"/>
      <c r="N305"/>
      <c r="O305"/>
      <c r="P305"/>
      <c r="Q305"/>
      <c r="R305"/>
      <c r="S305"/>
      <c r="T305"/>
      <c r="U305"/>
    </row>
    <row r="306" spans="1:21" hidden="1" x14ac:dyDescent="0.25">
      <c r="B306" s="189" t="s">
        <v>146</v>
      </c>
      <c r="C306" s="127" t="s">
        <v>126</v>
      </c>
      <c r="E306" s="327">
        <v>1.2</v>
      </c>
      <c r="H306" s="4"/>
      <c r="I306" s="29"/>
      <c r="J306" s="30"/>
      <c r="K306" s="4"/>
      <c r="L306" s="12"/>
    </row>
    <row r="307" spans="1:21" hidden="1" x14ac:dyDescent="0.25">
      <c r="B307" s="189" t="s">
        <v>147</v>
      </c>
      <c r="C307" s="127" t="s">
        <v>127</v>
      </c>
      <c r="E307" s="327">
        <v>1.6</v>
      </c>
      <c r="H307" s="4"/>
      <c r="I307" s="29"/>
      <c r="J307" s="30"/>
      <c r="K307" s="4"/>
      <c r="L307" s="12"/>
    </row>
    <row r="308" spans="1:21" hidden="1" x14ac:dyDescent="0.25">
      <c r="B308" s="189" t="s">
        <v>148</v>
      </c>
      <c r="C308" s="127" t="s">
        <v>128</v>
      </c>
      <c r="E308" s="327">
        <v>3</v>
      </c>
      <c r="H308" s="4"/>
      <c r="I308" s="29"/>
      <c r="J308" s="30"/>
      <c r="K308" s="4"/>
      <c r="L308" s="12"/>
    </row>
    <row r="309" spans="1:21" s="99" customFormat="1" hidden="1" x14ac:dyDescent="0.25">
      <c r="A309" s="12"/>
      <c r="B309" s="189"/>
      <c r="C309" s="127" t="s">
        <v>167</v>
      </c>
      <c r="D309" s="4"/>
      <c r="E309" s="327"/>
      <c r="F309" s="4"/>
      <c r="G309" s="4"/>
      <c r="H309" s="4"/>
      <c r="I309" s="29"/>
      <c r="J309" s="30"/>
      <c r="K309" s="4"/>
      <c r="L309" s="12"/>
      <c r="M309" s="4"/>
      <c r="N309" s="4"/>
      <c r="O309" s="4"/>
      <c r="P309" s="4"/>
      <c r="Q309" s="4"/>
      <c r="R309" s="4"/>
      <c r="S309" s="4"/>
      <c r="T309" s="4"/>
      <c r="U309" s="4"/>
    </row>
    <row r="310" spans="1:21" hidden="1" x14ac:dyDescent="0.25">
      <c r="B310" s="189" t="s">
        <v>139</v>
      </c>
      <c r="H310" s="4"/>
      <c r="I310" s="29"/>
      <c r="J310" s="30"/>
      <c r="K310" s="4"/>
      <c r="L310" s="12"/>
    </row>
    <row r="311" spans="1:21" x14ac:dyDescent="0.25">
      <c r="B311" s="113"/>
      <c r="H311" s="4"/>
      <c r="I311" s="29"/>
      <c r="J311" s="30"/>
      <c r="K311" s="4"/>
      <c r="L311" s="12"/>
    </row>
    <row r="312" spans="1:21" x14ac:dyDescent="0.25">
      <c r="H312" s="4"/>
      <c r="I312" s="29"/>
      <c r="J312" s="30"/>
      <c r="K312" s="4"/>
      <c r="L312" s="12"/>
    </row>
    <row r="313" spans="1:21" x14ac:dyDescent="0.25">
      <c r="H313" s="4"/>
      <c r="I313" s="29"/>
      <c r="J313" s="30"/>
      <c r="K313" s="4"/>
      <c r="L313" s="12"/>
    </row>
    <row r="314" spans="1:21" x14ac:dyDescent="0.25">
      <c r="H314" s="4"/>
      <c r="I314" s="29"/>
      <c r="J314" s="30"/>
      <c r="K314" s="4"/>
      <c r="L314" s="12"/>
    </row>
    <row r="315" spans="1:21" x14ac:dyDescent="0.25">
      <c r="H315" s="4"/>
      <c r="I315" s="29"/>
      <c r="J315" s="30"/>
      <c r="K315" s="4"/>
      <c r="L315" s="12"/>
    </row>
    <row r="316" spans="1:21" x14ac:dyDescent="0.25">
      <c r="H316" s="4"/>
      <c r="I316" s="29"/>
      <c r="J316" s="30"/>
      <c r="K316" s="4"/>
      <c r="L316" s="12"/>
    </row>
    <row r="317" spans="1:21" x14ac:dyDescent="0.25">
      <c r="H317" s="4"/>
      <c r="I317" s="29"/>
      <c r="J317" s="30"/>
      <c r="K317" s="4"/>
      <c r="L317" s="12"/>
    </row>
    <row r="318" spans="1:21" x14ac:dyDescent="0.25">
      <c r="H318" s="4"/>
      <c r="I318" s="29"/>
      <c r="J318" s="30"/>
      <c r="K318" s="4"/>
      <c r="L318" s="12"/>
    </row>
    <row r="319" spans="1:21" x14ac:dyDescent="0.25">
      <c r="H319" s="4"/>
      <c r="I319" s="29"/>
      <c r="J319" s="30"/>
      <c r="K319" s="4"/>
      <c r="L319" s="12"/>
    </row>
    <row r="320" spans="1:21" x14ac:dyDescent="0.25">
      <c r="H320" s="4"/>
      <c r="I320" s="29"/>
      <c r="J320" s="30"/>
      <c r="K320" s="4"/>
      <c r="L320" s="12"/>
    </row>
    <row r="321" spans="8:12" x14ac:dyDescent="0.25">
      <c r="H321" s="4"/>
      <c r="I321" s="29"/>
      <c r="J321" s="30"/>
      <c r="K321" s="4"/>
      <c r="L321" s="12"/>
    </row>
    <row r="322" spans="8:12" x14ac:dyDescent="0.25">
      <c r="H322" s="4"/>
      <c r="I322" s="29"/>
      <c r="J322" s="30"/>
      <c r="K322" s="4"/>
      <c r="L322" s="12"/>
    </row>
    <row r="323" spans="8:12" x14ac:dyDescent="0.25">
      <c r="H323" s="4"/>
      <c r="I323" s="29"/>
      <c r="J323" s="30"/>
      <c r="K323" s="4"/>
      <c r="L323" s="12"/>
    </row>
    <row r="324" spans="8:12" x14ac:dyDescent="0.25">
      <c r="H324" s="4"/>
      <c r="I324" s="29"/>
      <c r="J324" s="30"/>
      <c r="K324" s="4"/>
      <c r="L324" s="12"/>
    </row>
    <row r="325" spans="8:12" x14ac:dyDescent="0.25">
      <c r="H325" s="4"/>
      <c r="I325" s="29"/>
      <c r="J325" s="30"/>
      <c r="K325" s="4"/>
      <c r="L325" s="12"/>
    </row>
    <row r="326" spans="8:12" x14ac:dyDescent="0.25">
      <c r="H326" s="4"/>
      <c r="I326" s="29"/>
      <c r="J326" s="30"/>
      <c r="K326" s="4"/>
      <c r="L326" s="12"/>
    </row>
    <row r="327" spans="8:12" x14ac:dyDescent="0.25">
      <c r="H327" s="4"/>
      <c r="I327" s="29"/>
      <c r="J327" s="30"/>
      <c r="K327" s="4"/>
      <c r="L327" s="12"/>
    </row>
    <row r="328" spans="8:12" x14ac:dyDescent="0.25">
      <c r="H328" s="4"/>
      <c r="I328" s="29"/>
      <c r="J328" s="30"/>
      <c r="K328" s="4"/>
      <c r="L328" s="12"/>
    </row>
    <row r="329" spans="8:12" x14ac:dyDescent="0.25">
      <c r="H329" s="4"/>
      <c r="I329" s="29"/>
      <c r="J329" s="30"/>
      <c r="K329" s="4"/>
      <c r="L329" s="12"/>
    </row>
    <row r="330" spans="8:12" x14ac:dyDescent="0.25">
      <c r="H330" s="4"/>
      <c r="I330" s="29"/>
      <c r="J330" s="30"/>
      <c r="K330" s="4"/>
      <c r="L330" s="12"/>
    </row>
    <row r="331" spans="8:12" x14ac:dyDescent="0.25">
      <c r="H331" s="4"/>
      <c r="I331" s="29"/>
      <c r="J331" s="30"/>
      <c r="K331" s="4"/>
      <c r="L331" s="12"/>
    </row>
    <row r="332" spans="8:12" x14ac:dyDescent="0.25">
      <c r="H332" s="4"/>
      <c r="I332" s="29"/>
      <c r="J332" s="30"/>
      <c r="K332" s="4"/>
      <c r="L332" s="12"/>
    </row>
    <row r="333" spans="8:12" x14ac:dyDescent="0.25">
      <c r="H333" s="4"/>
      <c r="I333" s="29"/>
      <c r="J333" s="30"/>
      <c r="K333" s="4"/>
      <c r="L333" s="12"/>
    </row>
    <row r="334" spans="8:12" x14ac:dyDescent="0.25">
      <c r="H334" s="4"/>
      <c r="I334" s="29"/>
      <c r="J334" s="30"/>
      <c r="K334" s="4"/>
      <c r="L334" s="12"/>
    </row>
    <row r="335" spans="8:12" x14ac:dyDescent="0.25">
      <c r="H335" s="4"/>
      <c r="I335" s="29"/>
      <c r="J335" s="30"/>
      <c r="K335" s="4"/>
      <c r="L335" s="12"/>
    </row>
    <row r="336" spans="8:12" x14ac:dyDescent="0.25">
      <c r="H336" s="4"/>
      <c r="I336" s="29"/>
      <c r="J336" s="30"/>
      <c r="K336" s="4"/>
      <c r="L336" s="12"/>
    </row>
    <row r="368" spans="22:22" x14ac:dyDescent="0.25">
      <c r="V368" s="4"/>
    </row>
    <row r="369" spans="22:22" x14ac:dyDescent="0.25">
      <c r="V369" s="4"/>
    </row>
    <row r="370" spans="22:22" x14ac:dyDescent="0.25">
      <c r="V370" s="4"/>
    </row>
    <row r="371" spans="22:22" x14ac:dyDescent="0.25">
      <c r="V371" s="4"/>
    </row>
    <row r="372" spans="22:22" x14ac:dyDescent="0.25">
      <c r="V372" s="4"/>
    </row>
    <row r="373" spans="22:22" x14ac:dyDescent="0.25">
      <c r="V373" s="4"/>
    </row>
    <row r="374" spans="22:22" x14ac:dyDescent="0.25">
      <c r="V374" s="4"/>
    </row>
    <row r="375" spans="22:22" x14ac:dyDescent="0.25">
      <c r="V375" s="4"/>
    </row>
    <row r="376" spans="22:22" x14ac:dyDescent="0.25">
      <c r="V376" s="4"/>
    </row>
    <row r="377" spans="22:22" x14ac:dyDescent="0.25">
      <c r="V377" s="4"/>
    </row>
    <row r="378" spans="22:22" x14ac:dyDescent="0.25">
      <c r="V378" s="4"/>
    </row>
    <row r="379" spans="22:22" x14ac:dyDescent="0.25">
      <c r="V379" s="4"/>
    </row>
    <row r="380" spans="22:22" x14ac:dyDescent="0.25">
      <c r="V380" s="4"/>
    </row>
    <row r="381" spans="22:22" x14ac:dyDescent="0.25">
      <c r="V381" s="4"/>
    </row>
    <row r="382" spans="22:22" x14ac:dyDescent="0.25">
      <c r="V382" s="4"/>
    </row>
    <row r="383" spans="22:22" x14ac:dyDescent="0.25">
      <c r="V383" s="4"/>
    </row>
    <row r="384" spans="22:22" x14ac:dyDescent="0.25">
      <c r="V384" s="4"/>
    </row>
    <row r="385" spans="22:22" x14ac:dyDescent="0.25">
      <c r="V385" s="4"/>
    </row>
    <row r="386" spans="22:22" x14ac:dyDescent="0.25">
      <c r="V386" s="4"/>
    </row>
    <row r="387" spans="22:22" x14ac:dyDescent="0.25">
      <c r="V387" s="4"/>
    </row>
    <row r="388" spans="22:22" x14ac:dyDescent="0.25">
      <c r="V388" s="4"/>
    </row>
    <row r="389" spans="22:22" x14ac:dyDescent="0.25">
      <c r="V389" s="4"/>
    </row>
    <row r="390" spans="22:22" x14ac:dyDescent="0.25">
      <c r="V390" s="4"/>
    </row>
    <row r="391" spans="22:22" x14ac:dyDescent="0.25">
      <c r="V391" s="4"/>
    </row>
    <row r="392" spans="22:22" x14ac:dyDescent="0.25">
      <c r="V392" s="4"/>
    </row>
    <row r="393" spans="22:22" x14ac:dyDescent="0.25">
      <c r="V393" s="4"/>
    </row>
    <row r="394" spans="22:22" x14ac:dyDescent="0.25">
      <c r="V394" s="4"/>
    </row>
    <row r="395" spans="22:22" x14ac:dyDescent="0.25">
      <c r="V395" s="4"/>
    </row>
    <row r="396" spans="22:22" x14ac:dyDescent="0.25">
      <c r="V396" s="4"/>
    </row>
    <row r="397" spans="22:22" x14ac:dyDescent="0.25">
      <c r="V397" s="4"/>
    </row>
  </sheetData>
  <sheetProtection algorithmName="SHA-512" hashValue="ok/gCEfbfq0Bye/Yf68Ztv9hWo1yzdFNM16zCjGmtyQE1KHuoh59836xqjmb1K5/BbfIxKtKtkADxFKhsXejOw==" saltValue="5Rl8t1Ku2W0BWfDR6eE4Gg==" spinCount="100000" sheet="1" objects="1" scenarios="1"/>
  <sortState xmlns:xlrd2="http://schemas.microsoft.com/office/spreadsheetml/2017/richdata2" ref="A266:BO299">
    <sortCondition ref="B266:B299"/>
  </sortState>
  <mergeCells count="339">
    <mergeCell ref="M155:S155"/>
    <mergeCell ref="M156:S156"/>
    <mergeCell ref="C167:H167"/>
    <mergeCell ref="C166:H166"/>
    <mergeCell ref="M175:S175"/>
    <mergeCell ref="C176:E177"/>
    <mergeCell ref="M176:S176"/>
    <mergeCell ref="C173:E174"/>
    <mergeCell ref="M173:S173"/>
    <mergeCell ref="M168:S168"/>
    <mergeCell ref="C156:E156"/>
    <mergeCell ref="C162:H162"/>
    <mergeCell ref="C161:H161"/>
    <mergeCell ref="M160:S160"/>
    <mergeCell ref="C164:E164"/>
    <mergeCell ref="M177:S177"/>
    <mergeCell ref="M169:S169"/>
    <mergeCell ref="C170:I170"/>
    <mergeCell ref="M170:S170"/>
    <mergeCell ref="C171:I171"/>
    <mergeCell ref="M171:S171"/>
    <mergeCell ref="M174:S174"/>
    <mergeCell ref="C183:E183"/>
    <mergeCell ref="M183:S183"/>
    <mergeCell ref="M181:S181"/>
    <mergeCell ref="M179:S179"/>
    <mergeCell ref="M180:S180"/>
    <mergeCell ref="M166:S166"/>
    <mergeCell ref="M167:S167"/>
    <mergeCell ref="C165:H165"/>
    <mergeCell ref="M202:S202"/>
    <mergeCell ref="C187:I188"/>
    <mergeCell ref="M187:S187"/>
    <mergeCell ref="M192:S192"/>
    <mergeCell ref="M193:S193"/>
    <mergeCell ref="C182:I182"/>
    <mergeCell ref="M184:S184"/>
    <mergeCell ref="C179:E180"/>
    <mergeCell ref="C185:I185"/>
    <mergeCell ref="M185:S185"/>
    <mergeCell ref="M186:S186"/>
    <mergeCell ref="C212:I212"/>
    <mergeCell ref="M212:S212"/>
    <mergeCell ref="M165:S165"/>
    <mergeCell ref="M157:S157"/>
    <mergeCell ref="C158:H158"/>
    <mergeCell ref="M158:S158"/>
    <mergeCell ref="C160:E160"/>
    <mergeCell ref="M201:S201"/>
    <mergeCell ref="M164:S164"/>
    <mergeCell ref="M161:S161"/>
    <mergeCell ref="M162:S162"/>
    <mergeCell ref="M163:S163"/>
    <mergeCell ref="M178:S178"/>
    <mergeCell ref="M182:S182"/>
    <mergeCell ref="M159:S159"/>
    <mergeCell ref="C157:H157"/>
    <mergeCell ref="M172:S172"/>
    <mergeCell ref="M188:S188"/>
    <mergeCell ref="M189:S189"/>
    <mergeCell ref="M190:S190"/>
    <mergeCell ref="M191:S191"/>
    <mergeCell ref="M194:S194"/>
    <mergeCell ref="M195:S195"/>
    <mergeCell ref="C192:I193"/>
    <mergeCell ref="C224:I224"/>
    <mergeCell ref="M220:S220"/>
    <mergeCell ref="C232:E233"/>
    <mergeCell ref="M230:S230"/>
    <mergeCell ref="M231:S231"/>
    <mergeCell ref="M225:S225"/>
    <mergeCell ref="M226:S226"/>
    <mergeCell ref="M227:S227"/>
    <mergeCell ref="M215:S215"/>
    <mergeCell ref="M216:S216"/>
    <mergeCell ref="M218:S218"/>
    <mergeCell ref="M219:S219"/>
    <mergeCell ref="M222:S222"/>
    <mergeCell ref="M223:S223"/>
    <mergeCell ref="M221:S221"/>
    <mergeCell ref="M217:S217"/>
    <mergeCell ref="C217:E217"/>
    <mergeCell ref="M242:S242"/>
    <mergeCell ref="M224:S224"/>
    <mergeCell ref="M213:S213"/>
    <mergeCell ref="M214:S214"/>
    <mergeCell ref="M228:S228"/>
    <mergeCell ref="M229:S229"/>
    <mergeCell ref="M233:S233"/>
    <mergeCell ref="M204:S204"/>
    <mergeCell ref="M205:S205"/>
    <mergeCell ref="M206:S206"/>
    <mergeCell ref="M207:S207"/>
    <mergeCell ref="M208:S208"/>
    <mergeCell ref="M209:S209"/>
    <mergeCell ref="M211:S211"/>
    <mergeCell ref="M234:S234"/>
    <mergeCell ref="C244:G244"/>
    <mergeCell ref="M244:S244"/>
    <mergeCell ref="M232:S232"/>
    <mergeCell ref="C240:I240"/>
    <mergeCell ref="G242:I242"/>
    <mergeCell ref="G243:I243"/>
    <mergeCell ref="M243:S243"/>
    <mergeCell ref="C196:I200"/>
    <mergeCell ref="M196:S196"/>
    <mergeCell ref="M197:S197"/>
    <mergeCell ref="M198:S198"/>
    <mergeCell ref="M199:S199"/>
    <mergeCell ref="M200:S200"/>
    <mergeCell ref="M237:S237"/>
    <mergeCell ref="C239:I239"/>
    <mergeCell ref="M239:S239"/>
    <mergeCell ref="M238:S238"/>
    <mergeCell ref="C219:E219"/>
    <mergeCell ref="C216:E216"/>
    <mergeCell ref="C214:E214"/>
    <mergeCell ref="M210:S210"/>
    <mergeCell ref="C221:E221"/>
    <mergeCell ref="C203:I209"/>
    <mergeCell ref="M203:S203"/>
    <mergeCell ref="G255:I255"/>
    <mergeCell ref="C245:G245"/>
    <mergeCell ref="M245:S245"/>
    <mergeCell ref="C246:G246"/>
    <mergeCell ref="M246:S246"/>
    <mergeCell ref="C247:G247"/>
    <mergeCell ref="M247:S247"/>
    <mergeCell ref="C248:G248"/>
    <mergeCell ref="M248:S248"/>
    <mergeCell ref="M254:O254"/>
    <mergeCell ref="Q254:S254"/>
    <mergeCell ref="C154:H154"/>
    <mergeCell ref="M154:S154"/>
    <mergeCell ref="O119:R119"/>
    <mergeCell ref="B121:E121"/>
    <mergeCell ref="M148:S148"/>
    <mergeCell ref="M141:S141"/>
    <mergeCell ref="M139:S139"/>
    <mergeCell ref="C152:E152"/>
    <mergeCell ref="M151:S151"/>
    <mergeCell ref="M128:S128"/>
    <mergeCell ref="M135:S135"/>
    <mergeCell ref="M138:S138"/>
    <mergeCell ref="M126:S126"/>
    <mergeCell ref="M150:S150"/>
    <mergeCell ref="M130:S130"/>
    <mergeCell ref="C149:H149"/>
    <mergeCell ref="M149:S149"/>
    <mergeCell ref="M146:S146"/>
    <mergeCell ref="M147:S147"/>
    <mergeCell ref="M152:S152"/>
    <mergeCell ref="C153:H153"/>
    <mergeCell ref="M153:S153"/>
    <mergeCell ref="M140:S140"/>
    <mergeCell ref="C145:H145"/>
    <mergeCell ref="B102:D102"/>
    <mergeCell ref="L102:N102"/>
    <mergeCell ref="B112:E112"/>
    <mergeCell ref="L112:O112"/>
    <mergeCell ref="G104:H104"/>
    <mergeCell ref="G111:H111"/>
    <mergeCell ref="C132:E132"/>
    <mergeCell ref="M127:S127"/>
    <mergeCell ref="C128:I128"/>
    <mergeCell ref="C127:I127"/>
    <mergeCell ref="G105:H105"/>
    <mergeCell ref="P102:S102"/>
    <mergeCell ref="Q106:R106"/>
    <mergeCell ref="Q105:R105"/>
    <mergeCell ref="G109:H109"/>
    <mergeCell ref="G108:H108"/>
    <mergeCell ref="G107:H107"/>
    <mergeCell ref="G106:H106"/>
    <mergeCell ref="Q107:R107"/>
    <mergeCell ref="F102:I102"/>
    <mergeCell ref="Q104:R104"/>
    <mergeCell ref="B104:D104"/>
    <mergeCell ref="C105:D105"/>
    <mergeCell ref="C106:D106"/>
    <mergeCell ref="C148:E148"/>
    <mergeCell ref="C146:H146"/>
    <mergeCell ref="M134:S134"/>
    <mergeCell ref="M131:S131"/>
    <mergeCell ref="M132:S132"/>
    <mergeCell ref="B15:G15"/>
    <mergeCell ref="B12:G12"/>
    <mergeCell ref="B16:G16"/>
    <mergeCell ref="B11:G11"/>
    <mergeCell ref="P33:S33"/>
    <mergeCell ref="B40:J40"/>
    <mergeCell ref="F33:I33"/>
    <mergeCell ref="H39:I39"/>
    <mergeCell ref="F25:I25"/>
    <mergeCell ref="P29:S29"/>
    <mergeCell ref="B25:E25"/>
    <mergeCell ref="B13:G13"/>
    <mergeCell ref="M133:S133"/>
    <mergeCell ref="B85:I85"/>
    <mergeCell ref="Q88:R88"/>
    <mergeCell ref="C99:I99"/>
    <mergeCell ref="G97:H97"/>
    <mergeCell ref="L104:M104"/>
    <mergeCell ref="L85:S85"/>
    <mergeCell ref="G4:I4"/>
    <mergeCell ref="Q4:S4"/>
    <mergeCell ref="D5:I5"/>
    <mergeCell ref="N5:S5"/>
    <mergeCell ref="P35:Q35"/>
    <mergeCell ref="F27:I27"/>
    <mergeCell ref="P31:S31"/>
    <mergeCell ref="F29:I29"/>
    <mergeCell ref="F31:I31"/>
    <mergeCell ref="F35:G35"/>
    <mergeCell ref="R23:S23"/>
    <mergeCell ref="O23:P23"/>
    <mergeCell ref="P27:S27"/>
    <mergeCell ref="B10:G10"/>
    <mergeCell ref="E23:F23"/>
    <mergeCell ref="H23:I23"/>
    <mergeCell ref="B14:G14"/>
    <mergeCell ref="L99:S99"/>
    <mergeCell ref="Q97:R97"/>
    <mergeCell ref="Q94:R94"/>
    <mergeCell ref="G94:H94"/>
    <mergeCell ref="Q92:R92"/>
    <mergeCell ref="G92:H92"/>
    <mergeCell ref="G90:H90"/>
    <mergeCell ref="G88:H88"/>
    <mergeCell ref="B91:J91"/>
    <mergeCell ref="B98:J98"/>
    <mergeCell ref="C235:E236"/>
    <mergeCell ref="M235:S235"/>
    <mergeCell ref="M236:S236"/>
    <mergeCell ref="Q111:R111"/>
    <mergeCell ref="Q110:R110"/>
    <mergeCell ref="Q109:R109"/>
    <mergeCell ref="Q108:R108"/>
    <mergeCell ref="C134:E134"/>
    <mergeCell ref="E115:H115"/>
    <mergeCell ref="O115:R115"/>
    <mergeCell ref="M129:S129"/>
    <mergeCell ref="C150:H150"/>
    <mergeCell ref="C141:E141"/>
    <mergeCell ref="C139:I139"/>
    <mergeCell ref="M145:S145"/>
    <mergeCell ref="C142:H142"/>
    <mergeCell ref="C144:E144"/>
    <mergeCell ref="M142:S142"/>
    <mergeCell ref="M143:S143"/>
    <mergeCell ref="M144:S144"/>
    <mergeCell ref="C130:E130"/>
    <mergeCell ref="E119:H119"/>
    <mergeCell ref="L121:O121"/>
    <mergeCell ref="G110:H110"/>
    <mergeCell ref="C107:D107"/>
    <mergeCell ref="C108:D108"/>
    <mergeCell ref="C109:D109"/>
    <mergeCell ref="C110:D110"/>
    <mergeCell ref="C111:D111"/>
    <mergeCell ref="M105:N105"/>
    <mergeCell ref="M109:N109"/>
    <mergeCell ref="M107:N107"/>
    <mergeCell ref="M111:N111"/>
    <mergeCell ref="M106:N106"/>
    <mergeCell ref="M108:N108"/>
    <mergeCell ref="M110:N110"/>
    <mergeCell ref="B42:I42"/>
    <mergeCell ref="L42:S42"/>
    <mergeCell ref="B63:D64"/>
    <mergeCell ref="F63:I64"/>
    <mergeCell ref="L63:N64"/>
    <mergeCell ref="P63:S64"/>
    <mergeCell ref="B66:D67"/>
    <mergeCell ref="F66:I67"/>
    <mergeCell ref="L66:N67"/>
    <mergeCell ref="P66:S67"/>
    <mergeCell ref="G56:H56"/>
    <mergeCell ref="L56:P57"/>
    <mergeCell ref="Q56:R56"/>
    <mergeCell ref="B59:F60"/>
    <mergeCell ref="G59:H59"/>
    <mergeCell ref="L59:P60"/>
    <mergeCell ref="Q59:R59"/>
    <mergeCell ref="B61:I61"/>
    <mergeCell ref="L61:S61"/>
    <mergeCell ref="B69:E70"/>
    <mergeCell ref="L69:O70"/>
    <mergeCell ref="C73:D73"/>
    <mergeCell ref="E73:F73"/>
    <mergeCell ref="M73:N73"/>
    <mergeCell ref="O73:P73"/>
    <mergeCell ref="C74:D74"/>
    <mergeCell ref="E74:F74"/>
    <mergeCell ref="M74:N74"/>
    <mergeCell ref="O74:P74"/>
    <mergeCell ref="E79:F79"/>
    <mergeCell ref="M79:N79"/>
    <mergeCell ref="O79:P79"/>
    <mergeCell ref="C80:D80"/>
    <mergeCell ref="E80:F80"/>
    <mergeCell ref="M80:N80"/>
    <mergeCell ref="O80:P80"/>
    <mergeCell ref="C75:D75"/>
    <mergeCell ref="E75:F75"/>
    <mergeCell ref="M75:N75"/>
    <mergeCell ref="O75:P75"/>
    <mergeCell ref="C76:D76"/>
    <mergeCell ref="E76:F76"/>
    <mergeCell ref="M76:N76"/>
    <mergeCell ref="O76:P76"/>
    <mergeCell ref="C77:D77"/>
    <mergeCell ref="E77:F77"/>
    <mergeCell ref="M77:N77"/>
    <mergeCell ref="O77:P77"/>
    <mergeCell ref="B86:I86"/>
    <mergeCell ref="L86:S86"/>
    <mergeCell ref="E83:H83"/>
    <mergeCell ref="O83:R83"/>
    <mergeCell ref="L43:S43"/>
    <mergeCell ref="B43:I43"/>
    <mergeCell ref="G45:H45"/>
    <mergeCell ref="Q45:R45"/>
    <mergeCell ref="B47:E48"/>
    <mergeCell ref="L47:O48"/>
    <mergeCell ref="B50:F51"/>
    <mergeCell ref="G50:H50"/>
    <mergeCell ref="L50:P51"/>
    <mergeCell ref="Q50:R50"/>
    <mergeCell ref="B53:F54"/>
    <mergeCell ref="G53:H53"/>
    <mergeCell ref="L53:P54"/>
    <mergeCell ref="Q53:R53"/>
    <mergeCell ref="B56:F57"/>
    <mergeCell ref="C78:D78"/>
    <mergeCell ref="E78:F78"/>
    <mergeCell ref="M78:N78"/>
    <mergeCell ref="O78:P78"/>
    <mergeCell ref="C79:D79"/>
  </mergeCells>
  <pageMargins left="0.43307086614173229" right="0.23622047244094491" top="0.55118110236220474" bottom="0.35433070866141736" header="0.23622047244094491" footer="0.31496062992125984"/>
  <pageSetup paperSize="9" scale="65" fitToHeight="5" orientation="portrait" r:id="rId1"/>
  <headerFooter alignWithMargins="0">
    <oddHeader>&amp;L&amp;"Arial,Fett"&amp;15Anlage zur Beschreibung der Maßnahmen&amp;R&amp;8Datum der Bearbeitung   &amp;D&amp;"Arial,Fett"&amp;18
A / F  &amp;"Arial,Standard"&amp;10Anteil- / Festbetragsfinanzierung</oddHeader>
    <oddFooter>&amp;R&amp;8&amp;F</oddFooter>
  </headerFooter>
  <rowBreaks count="1" manualBreakCount="1">
    <brk id="12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Aausfüllen">
                <anchor moveWithCells="1" sizeWithCells="1">
                  <from>
                    <xdr:col>21</xdr:col>
                    <xdr:colOff>121920</xdr:colOff>
                    <xdr:row>1</xdr:row>
                    <xdr:rowOff>22860</xdr:rowOff>
                  </from>
                  <to>
                    <xdr:col>24</xdr:col>
                    <xdr:colOff>137160</xdr:colOff>
                    <xdr:row>4</xdr:row>
                    <xdr:rowOff>45720</xdr:rowOff>
                  </to>
                </anchor>
              </controlPr>
            </control>
          </mc:Choice>
        </mc:AlternateContent>
        <mc:AlternateContent xmlns:mc="http://schemas.openxmlformats.org/markup-compatibility/2006">
          <mc:Choice Requires="x14">
            <control shapeId="30722" r:id="rId5" name="Button 2">
              <controlPr defaultSize="0" print="0" autoFill="0" autoPict="0" macro="[0]!VNausfüllen">
                <anchor moveWithCells="1" sizeWithCells="1">
                  <from>
                    <xdr:col>21</xdr:col>
                    <xdr:colOff>121920</xdr:colOff>
                    <xdr:row>4</xdr:row>
                    <xdr:rowOff>121920</xdr:rowOff>
                  </from>
                  <to>
                    <xdr:col>24</xdr:col>
                    <xdr:colOff>144780</xdr:colOff>
                    <xdr:row>9</xdr:row>
                    <xdr:rowOff>0</xdr:rowOff>
                  </to>
                </anchor>
              </controlPr>
            </control>
          </mc:Choice>
        </mc:AlternateContent>
        <mc:AlternateContent xmlns:mc="http://schemas.openxmlformats.org/markup-compatibility/2006">
          <mc:Choice Requires="x14">
            <control shapeId="30723" r:id="rId6" name="Button 3">
              <controlPr defaultSize="0" print="0" autoFill="0" autoPict="0" macro="[0]!VNdrucken">
                <anchor moveWithCells="1" sizeWithCells="1">
                  <from>
                    <xdr:col>21</xdr:col>
                    <xdr:colOff>114300</xdr:colOff>
                    <xdr:row>21</xdr:row>
                    <xdr:rowOff>0</xdr:rowOff>
                  </from>
                  <to>
                    <xdr:col>24</xdr:col>
                    <xdr:colOff>121920</xdr:colOff>
                    <xdr:row>25</xdr:row>
                    <xdr:rowOff>60960</xdr:rowOff>
                  </to>
                </anchor>
              </controlPr>
            </control>
          </mc:Choice>
        </mc:AlternateContent>
        <mc:AlternateContent xmlns:mc="http://schemas.openxmlformats.org/markup-compatibility/2006">
          <mc:Choice Requires="x14">
            <control shapeId="30724" r:id="rId7" name="Button 4">
              <controlPr defaultSize="0" print="0" autoFill="0" autoPict="0" macro="[0]!Makro2">
                <anchor moveWithCells="1" sizeWithCells="1">
                  <from>
                    <xdr:col>21</xdr:col>
                    <xdr:colOff>121920</xdr:colOff>
                    <xdr:row>12</xdr:row>
                    <xdr:rowOff>0</xdr:rowOff>
                  </from>
                  <to>
                    <xdr:col>24</xdr:col>
                    <xdr:colOff>137160</xdr:colOff>
                    <xdr:row>20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Nachbesserungen</vt:lpstr>
      <vt:lpstr>Nachbesserungen!Druckbereich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2026-01-30T07:56:49Z</cp:lastPrinted>
  <dcterms:created xsi:type="dcterms:W3CDTF">2003-06-26T06:41:09Z</dcterms:created>
  <dcterms:modified xsi:type="dcterms:W3CDTF">2026-04-28T09:45:00Z</dcterms:modified>
</cp:coreProperties>
</file>