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-pkw\"/>
    </mc:Choice>
  </mc:AlternateContent>
  <xr:revisionPtr revIDLastSave="0" documentId="8_{D4B82DDF-FE54-43C3-B40F-14243342224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egebau" sheetId="26" r:id="rId1"/>
  </sheets>
  <definedNames>
    <definedName name="_xlnm._FilterDatabase" localSheetId="0" hidden="1">Wegebau!#REF!</definedName>
    <definedName name="_xlnm.Print_Area" localSheetId="0">Wegebau!$A$1:$T$165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1" i="26" l="1"/>
  <c r="S92" i="26"/>
  <c r="S90" i="26"/>
  <c r="S89" i="26"/>
  <c r="I91" i="26"/>
  <c r="I92" i="26"/>
  <c r="I90" i="26"/>
  <c r="I89" i="26"/>
  <c r="S77" i="26"/>
  <c r="S76" i="26"/>
  <c r="S75" i="26"/>
  <c r="S74" i="26"/>
  <c r="I77" i="26"/>
  <c r="I76" i="26"/>
  <c r="I75" i="26"/>
  <c r="I74" i="26"/>
  <c r="Q74" i="26"/>
  <c r="S66" i="26"/>
  <c r="S24" i="26"/>
  <c r="Q92" i="26" l="1"/>
  <c r="Q91" i="26"/>
  <c r="Q90" i="26"/>
  <c r="Q89" i="26"/>
  <c r="Q75" i="26"/>
  <c r="Q77" i="26"/>
  <c r="Q76" i="26"/>
  <c r="R40" i="26" l="1"/>
  <c r="Q43" i="26" s="1"/>
  <c r="G43" i="26"/>
  <c r="M60" i="26" l="1"/>
  <c r="O48" i="26"/>
  <c r="G80" i="26"/>
  <c r="G95" i="26"/>
  <c r="S19" i="26"/>
  <c r="Q62" i="26"/>
  <c r="Q61" i="26"/>
  <c r="Q60" i="26"/>
  <c r="M62" i="26"/>
  <c r="M61" i="26"/>
  <c r="R34" i="26"/>
  <c r="O29" i="26"/>
  <c r="O27" i="26"/>
  <c r="S14" i="26"/>
  <c r="S12" i="26"/>
  <c r="I97" i="26" l="1"/>
  <c r="I82" i="26"/>
  <c r="Q95" i="26"/>
  <c r="S82" i="26"/>
  <c r="Q80" i="26"/>
  <c r="R37" i="26"/>
  <c r="S97" i="26"/>
  <c r="M112" i="26" l="1"/>
  <c r="M111" i="26"/>
  <c r="M110" i="26"/>
  <c r="M109" i="26"/>
  <c r="M108" i="26"/>
  <c r="H37" i="26"/>
  <c r="I66" i="26" l="1"/>
  <c r="F50" i="26"/>
  <c r="P50" i="26" l="1"/>
  <c r="G64" i="26"/>
  <c r="S104" i="26" l="1"/>
  <c r="M106" i="26" s="1"/>
  <c r="I104" i="26"/>
  <c r="C106" i="26" s="1"/>
  <c r="G102" i="26"/>
  <c r="Q64" i="26" l="1"/>
  <c r="Q102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Schürmann, Heiko</author>
    <author>MAHE3600</author>
    <author>Heilken, Martin</author>
    <author>Ute Elberfeld</author>
  </authors>
  <commentList>
    <comment ref="D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N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bei FBG-Antrag:
</t>
        </r>
        <r>
          <rPr>
            <sz val="8"/>
            <color indexed="81"/>
            <rFont val="Tahoma"/>
            <family val="2"/>
          </rPr>
          <t>unter «Waldbesitzer» beteiligte Personen einzeln aufführen</t>
        </r>
      </text>
    </comment>
    <comment ref="Q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Anmerkung:</t>
        </r>
        <r>
          <rPr>
            <sz val="8"/>
            <color indexed="81"/>
            <rFont val="Tahoma"/>
            <family val="2"/>
          </rPr>
          <t xml:space="preserve">
Bitte J nur eingeben, wenn KEINE Abweichung zum Antrag vorliegt. Auch bei Eingabe von T = teilweise werden die Antragsdaten vorgeblendet, die grauen Felder sind allerdings tlw. von Hand nachzutragen!</t>
        </r>
      </text>
    </comment>
    <comment ref="C12" authorId="2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C14" authorId="2" shapeId="0" xr:uid="{33709F86-8E6A-4F34-9D2A-9232136EA58D}">
      <text>
        <r>
          <rPr>
            <b/>
            <sz val="9"/>
            <color indexed="81"/>
            <rFont val="Segoe UI"/>
            <family val="2"/>
          </rPr>
          <t xml:space="preserve">Anmerkung:
</t>
        </r>
        <r>
          <rPr>
            <sz val="9"/>
            <color indexed="81"/>
            <rFont val="Segoe UI"/>
            <family val="2"/>
          </rPr>
          <t xml:space="preserve">Nach Nr. 3.2.1 der PKW-RL ist die
Förderung von Wegebaumaßnahmen 
</t>
        </r>
        <r>
          <rPr>
            <b/>
            <sz val="9"/>
            <color indexed="81"/>
            <rFont val="Segoe UI"/>
            <family val="2"/>
          </rPr>
          <t>außerhalb forstw. Zusammenschlüsse</t>
        </r>
        <r>
          <rPr>
            <sz val="9"/>
            <color indexed="81"/>
            <rFont val="Segoe UI"/>
            <family val="2"/>
          </rPr>
          <t xml:space="preserve"> 
nicht zugelassen.</t>
        </r>
      </text>
    </comment>
    <comment ref="F43" authorId="3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P43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Nr. 3.3.3 PKW-RL:
</t>
        </r>
        <r>
          <rPr>
            <sz val="8"/>
            <color indexed="81"/>
            <rFont val="Tahoma"/>
            <family val="2"/>
          </rPr>
          <t xml:space="preserve">
«Von der Förderung ausgeschlossen sind:
[...]
e) Neubauvorhaben, die zu einer Wegedichte über 45 laufende Meter je Hektar im Bereich
des Erschließungsgebietes führen, dürfen nur in Ausnahmefällen (Kleinprivatwald,
schwierige Geländeverhältnisse) bewilligt werden.»
</t>
        </r>
      </text>
    </comment>
    <comment ref="D48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N48" authorId="3" shapeId="0" xr:uid="{00000000-0006-0000-0000-000009000000}">
      <text>
        <r>
          <rPr>
            <b/>
            <sz val="8"/>
            <color indexed="81"/>
            <rFont val="Tahoma"/>
            <family val="2"/>
          </rPr>
          <t>Nr. 3.3.2 PKW-RL:</t>
        </r>
        <r>
          <rPr>
            <sz val="8"/>
            <color indexed="81"/>
            <rFont val="Tahoma"/>
            <family val="2"/>
          </rPr>
          <t xml:space="preserve">
«(...) 
Von den Standardbauweisen für Befestigungen forstwirtschaftlicher Wege und von einer
Befestigungsbreite von 3,5 Meter kann [= darf] nur nach vorheriger Zustimmung der
Bewilligungsbehörde in besonders zu begründenden Ausnahmefällen abgewichen werden.»
</t>
        </r>
      </text>
    </comment>
    <comment ref="C106" authorId="2" shapeId="0" xr:uid="{00000000-0006-0000-0000-00000A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  <comment ref="M106" authorId="2" shapeId="0" xr:uid="{00000000-0006-0000-0000-00000B000000}">
      <text>
        <r>
          <rPr>
            <b/>
            <sz val="9"/>
            <color indexed="81"/>
            <rFont val="Segoe UI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Nr. 6.3 PKW-RL - « Bagatellgrenzen
Für Antragsteller des Körperschaftswaldes nach 1.3.3 beträgt die Bagatellgrenze bei allen
Maßnahmen 12 500 Euro.
Für (.......)  [Antragsteller im Privatwald]
a) 2 500 Euro bei Maßnahmen nach dem Förderbereich 3 (Wegebau)
(.....) »</t>
        </r>
      </text>
    </comment>
  </commentList>
</comments>
</file>

<file path=xl/sharedStrings.xml><?xml version="1.0" encoding="utf-8"?>
<sst xmlns="http://schemas.openxmlformats.org/spreadsheetml/2006/main" count="170" uniqueCount="105">
  <si>
    <t xml:space="preserve"> Meter</t>
  </si>
  <si>
    <t>bis …</t>
  </si>
  <si>
    <r>
      <t xml:space="preserve">  zum </t>
    </r>
    <r>
      <rPr>
        <b/>
        <sz val="8"/>
        <rFont val="Arial"/>
        <family val="2"/>
      </rPr>
      <t>Antrag</t>
    </r>
    <r>
      <rPr>
        <sz val="8"/>
        <rFont val="Arial"/>
        <family val="2"/>
      </rPr>
      <t xml:space="preserve"> vom</t>
    </r>
  </si>
  <si>
    <t xml:space="preserve">  Antragsteller</t>
  </si>
  <si>
    <t xml:space="preserve">  Geplante Maßnahmen: </t>
  </si>
  <si>
    <r>
      <t xml:space="preserve">  zum </t>
    </r>
    <r>
      <rPr>
        <b/>
        <sz val="8"/>
        <rFont val="Arial"/>
        <family val="2"/>
      </rPr>
      <t>Verwendungsnachweis</t>
    </r>
    <r>
      <rPr>
        <sz val="8"/>
        <rFont val="Arial"/>
        <family val="2"/>
      </rPr>
      <t xml:space="preserve"> vom</t>
    </r>
  </si>
  <si>
    <t xml:space="preserve">  Durchführung wie geplant</t>
  </si>
  <si>
    <t xml:space="preserve">  Gemarkung</t>
  </si>
  <si>
    <t xml:space="preserve">  Flur / Flurstück</t>
  </si>
  <si>
    <t xml:space="preserve">  Durchführungszeitraum</t>
  </si>
  <si>
    <t xml:space="preserve">  von …</t>
  </si>
  <si>
    <t xml:space="preserve">  Befestigungsbreite</t>
  </si>
  <si>
    <t xml:space="preserve">  lfd. Meter</t>
  </si>
  <si>
    <t>jeweils ankreuzen, wenn ja</t>
  </si>
  <si>
    <t xml:space="preserve">     (Wegebau)</t>
  </si>
  <si>
    <t xml:space="preserve">  Wegelänge</t>
  </si>
  <si>
    <t xml:space="preserve">  Begründung (falls über 45 lfd. m / ha)</t>
  </si>
  <si>
    <t xml:space="preserve">  ja</t>
  </si>
  <si>
    <t xml:space="preserve">  nein</t>
  </si>
  <si>
    <t>Ort, Datum</t>
  </si>
  <si>
    <t>:</t>
  </si>
  <si>
    <t>Gesamt-
preis in EUR
ohne MwSt</t>
  </si>
  <si>
    <t>Das beantragte Vorhaben wird von mir für forstfachlich notwendig und zweckmäßig gehalten.</t>
  </si>
  <si>
    <t>Name und Unterschrift</t>
  </si>
  <si>
    <t xml:space="preserve">  lfd. m / ha</t>
  </si>
  <si>
    <t xml:space="preserve"> II.  STELLUNGNAHME DER LEITUNG DES FBB</t>
  </si>
  <si>
    <t xml:space="preserve">  (Art, Ort, Umfang, Durchf.-Zeitraum, Flächenermittlungsverfahren)</t>
  </si>
  <si>
    <t>I.   ANTRAGSDATEN</t>
  </si>
  <si>
    <t xml:space="preserve">  II.2.    Bemerkungen</t>
  </si>
  <si>
    <t xml:space="preserve">  I.  VERWENDUNGSNACHWEISDATEN</t>
  </si>
  <si>
    <t xml:space="preserve">  II.1.    Fachliche Stellungnahme (falls Abweichung)</t>
  </si>
  <si>
    <t xml:space="preserve">  übertragen?</t>
  </si>
  <si>
    <t xml:space="preserve">  Begründung (falls unter 3,50 m)</t>
  </si>
  <si>
    <t>a) eigentliche Weglänge</t>
  </si>
  <si>
    <t>c) Gesamtlänge</t>
  </si>
  <si>
    <t>Antragspositionen
(Maßnahmen nach Nr. 3.1.1 der RL)</t>
  </si>
  <si>
    <t>Abgerechnete Positionen
(Maßnahmen nach Nr. 3.1.1 der RL)</t>
  </si>
  <si>
    <t>Antragspositionen
(Maßn. nach Nr. 3.1.2 der RL)</t>
  </si>
  <si>
    <t>Abgerechnete Positionen
(Maßn. nach Nr. 3.1.2 der RL)</t>
  </si>
  <si>
    <t xml:space="preserve">  Falls Neubau: Wegedichte innerhalb des 
  Erschließungsgebiets (vgl. Nr. 5.3.6 PKW-RL)</t>
  </si>
  <si>
    <t xml:space="preserve">  Beantragte Vorarbeiten (Nr. 3.1.1 PKW-RL)</t>
  </si>
  <si>
    <t xml:space="preserve">  Beantragte Wegebau-Maßnahmen (Nrn. 3.1.2 PKW-RL)</t>
  </si>
  <si>
    <r>
      <t xml:space="preserve">  (ja = </t>
    </r>
    <r>
      <rPr>
        <b/>
        <sz val="8"/>
        <rFont val="Arial"/>
        <family val="2"/>
      </rPr>
      <t>J</t>
    </r>
    <r>
      <rPr>
        <sz val="8"/>
        <rFont val="Arial"/>
        <family val="2"/>
      </rPr>
      <t xml:space="preserve">, nein = </t>
    </r>
    <r>
      <rPr>
        <b/>
        <sz val="8"/>
        <rFont val="Arial"/>
        <family val="2"/>
      </rPr>
      <t>N)</t>
    </r>
  </si>
  <si>
    <t>3.1.1 Vorarbeiten</t>
  </si>
  <si>
    <t>80 %, max. 3.500 EUR / ha</t>
  </si>
  <si>
    <t>50 %, max. 1.750 EUR / Antrag</t>
  </si>
  <si>
    <t>3.1.2 Wegebaumaßnahmen</t>
  </si>
  <si>
    <t xml:space="preserve">Betriebe über 1.000 ha Forstbetriebsfläche: 42 %, </t>
  </si>
  <si>
    <t>in ertragsschwachen Gebieten: 54 %</t>
  </si>
  <si>
    <t>in ertragsschwachen Gebieten: 90 %</t>
  </si>
  <si>
    <t xml:space="preserve">70 %, </t>
  </si>
  <si>
    <t xml:space="preserve">50 %, </t>
  </si>
  <si>
    <t>in ertragsschwachen Gebieten: 63 %</t>
  </si>
  <si>
    <t xml:space="preserve">#   Maßnahme nach Privatwald-RL auf Wegeabschnitten, </t>
  </si>
  <si>
    <t xml:space="preserve">     die in den Kreisen HSK, MK, GM, OE, SI, SO liegen</t>
  </si>
  <si>
    <t xml:space="preserve">     (vgl. Erl. vom 23.03.2023) ?</t>
  </si>
  <si>
    <r>
      <t xml:space="preserve">#   Maßnahme im </t>
    </r>
    <r>
      <rPr>
        <b/>
        <sz val="9"/>
        <rFont val="Arial Narrow"/>
        <family val="2"/>
      </rPr>
      <t>Privatwald</t>
    </r>
    <r>
      <rPr>
        <sz val="9"/>
        <rFont val="Arial Narrow"/>
        <family val="2"/>
      </rPr>
      <t>?</t>
    </r>
  </si>
  <si>
    <r>
      <t xml:space="preserve">#   Maßnahme im </t>
    </r>
    <r>
      <rPr>
        <b/>
        <sz val="9"/>
        <rFont val="Arial Narrow"/>
        <family val="2"/>
      </rPr>
      <t>Körperschaftswald</t>
    </r>
    <r>
      <rPr>
        <sz val="9"/>
        <rFont val="Arial Narrow"/>
        <family val="2"/>
      </rPr>
      <t>?</t>
    </r>
  </si>
  <si>
    <t xml:space="preserve">  Falls Neubau: Wegedichte innerhalb des 
  Erschließungsgebiets (vgl. Nr. 3.3.3 PKW-RL)</t>
  </si>
  <si>
    <t xml:space="preserve">  II.1.    Fachliche Stellungnahme</t>
  </si>
  <si>
    <t xml:space="preserve">  Naturschutz d. Antragsteller(in) unentgeltlich </t>
  </si>
  <si>
    <t xml:space="preserve">  Fachliche Stellungnahme durch FBB, etc.</t>
  </si>
  <si>
    <t>Das beantragte Vorhaben wird von mir für forst-
fachlich notwendig und zweckmäßig gehalten.</t>
  </si>
  <si>
    <t>Name und Unterschrift d. FBB</t>
  </si>
  <si>
    <t xml:space="preserve">  Folgende Belege sind beigefügt:</t>
  </si>
  <si>
    <t>bei Wegebau</t>
  </si>
  <si>
    <t>Wegebauanzeige</t>
  </si>
  <si>
    <t>Karte</t>
  </si>
  <si>
    <t>Rechnung</t>
  </si>
  <si>
    <t>Wiegescheine</t>
  </si>
  <si>
    <t>Zahlungsnachweis</t>
  </si>
  <si>
    <r>
      <t xml:space="preserve">  Begründung (falls unter 3,5</t>
    </r>
    <r>
      <rPr>
        <sz val="8"/>
        <rFont val="Arial"/>
        <family val="2"/>
      </rPr>
      <t xml:space="preserve"> m)</t>
    </r>
  </si>
  <si>
    <t>FBG-Mitglied?</t>
  </si>
  <si>
    <t>ja</t>
  </si>
  <si>
    <t>nein</t>
  </si>
  <si>
    <t>Förderbetrag</t>
  </si>
  <si>
    <t>Summe Vorarbeiten in EUR</t>
  </si>
  <si>
    <t>Förderbetrag Vorarbeiten in EUR</t>
  </si>
  <si>
    <t>(maximal der bewilligte Betrag) in</t>
  </si>
  <si>
    <t>Summe Baumaßnahme lt. Angebot in EUR</t>
  </si>
  <si>
    <t>Summe Baumaßnahme lt. VN in EUR</t>
  </si>
  <si>
    <t>Förderbetrag Baumaßnahme in EUR</t>
  </si>
  <si>
    <t>Förderbetrag Baumaßnahme lt. VN in EUR</t>
  </si>
  <si>
    <t>Summe Baumaßnahme lt. Rg: in EUR</t>
  </si>
  <si>
    <t>Summe ges. Wegebauprojekt in EUR</t>
  </si>
  <si>
    <t>Förderbetrag ges. Wegebauprojekt in EUR</t>
  </si>
  <si>
    <r>
      <t xml:space="preserve">(soweit sie auf Betriebe mit </t>
    </r>
    <r>
      <rPr>
        <b/>
        <u/>
        <sz val="9"/>
        <color rgb="FF0000FF"/>
        <rFont val="Arial"/>
        <family val="2"/>
      </rPr>
      <t>höchstens 1.000 ha</t>
    </r>
    <r>
      <rPr>
        <b/>
        <sz val="9"/>
        <color rgb="FF0000FF"/>
        <rFont val="Arial"/>
        <family val="2"/>
      </rPr>
      <t xml:space="preserve"> Fläche entfallen)</t>
    </r>
  </si>
  <si>
    <t xml:space="preserve">  Nr. 3.3.3 PKW-RL: Wurden Flächen zwecks</t>
  </si>
  <si>
    <r>
      <t>b) Wendeplatten u.ä.: deren Fläche in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/ 3,5 m =</t>
    </r>
  </si>
  <si>
    <r>
      <t xml:space="preserve">(soweit sie auf Betriebe mit </t>
    </r>
    <r>
      <rPr>
        <b/>
        <u/>
        <sz val="9"/>
        <color rgb="FF0000FF"/>
        <rFont val="Arial"/>
        <family val="2"/>
      </rPr>
      <t>mehr als 1.000 ha</t>
    </r>
    <r>
      <rPr>
        <b/>
        <sz val="9"/>
        <color rgb="FF0000FF"/>
        <rFont val="Arial"/>
        <family val="2"/>
      </rPr>
      <t xml:space="preserve"> Fläche entfallen)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</si>
  <si>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über 1.000 ha</t>
    </r>
    <r>
      <rPr>
        <b/>
        <sz val="9"/>
        <color rgb="FF0000FF"/>
        <rFont val="Arial"/>
        <family val="2"/>
      </rPr>
      <t xml:space="preserve"> Forstbetriebsfläche)</t>
    </r>
  </si>
  <si>
    <r>
      <t xml:space="preserve">(Wegeabschnitte von Betrieben </t>
    </r>
    <r>
      <rPr>
        <b/>
        <u/>
        <sz val="9"/>
        <color rgb="FF0000FF"/>
        <rFont val="Arial"/>
        <family val="2"/>
      </rPr>
      <t>bis 1.000 ha</t>
    </r>
    <r>
      <rPr>
        <b/>
        <sz val="9"/>
        <color rgb="FF0000FF"/>
        <rFont val="Arial"/>
        <family val="2"/>
      </rPr>
      <t xml:space="preserve"> Forstbetriebsfläche)</t>
    </r>
  </si>
  <si>
    <t xml:space="preserve">Grundinstandsetzung von Forstwirtschaftswegen 
lt. Planung / Angebot </t>
  </si>
  <si>
    <t>Ausbau und Befestigung bisher nicht oder nicht 
ausreichend befestigter Forstwirtschaftswege 
lt. Planung / Angebot</t>
  </si>
  <si>
    <t xml:space="preserve">Bau von erforderlichen Anlagen wie Durchlässen, 
Furten, einfachen Brücken u.ä. 
lt. Planung / Angebot </t>
  </si>
  <si>
    <t xml:space="preserve">  </t>
  </si>
  <si>
    <t xml:space="preserve">    bitte ankreuzen, wer nach Nr. 3.2.1 RL 
    FBG-Mitglied oder nicht</t>
  </si>
  <si>
    <t xml:space="preserve">   III.  Prüfung der bewilligenden Stelle</t>
  </si>
  <si>
    <t xml:space="preserve">   (ggf. Messung oder Berechnung auf separatem Blatt)</t>
  </si>
  <si>
    <t xml:space="preserve">Ausbau und Befestigung bisher nicht oder nicht ausreichend befestigter Forstwirtschaftswege 
lt. Planung / Angebot </t>
  </si>
  <si>
    <t xml:space="preserve">Bau von erforderlichen Anlagen wie Durchlässen, Furten, einfachen Brücken u.ä. 
lt. Planung / Angebot </t>
  </si>
  <si>
    <t>Neubau von Forstwirtschaftswegen
lt. Planung / Angebot - 
(derzeit nicht ff. im Kö-Wald)</t>
  </si>
  <si>
    <t xml:space="preserve">  Namen der einzelnen Waldbesitzer/Waldbesitzerinnen</t>
  </si>
  <si>
    <t>(Name und Unterschrift)</t>
  </si>
  <si>
    <t>falls Planung nicht durch staatliche(n) Förster(in) erfolgte, 
Namen der forstfachlich qualifizierten Person angeben: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</si>
</sst>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\ [$€-1];\-#,##0.00\ [$€-1]"/>
    <numFmt numFmtId="166" formatCode="0.0"/>
    <numFmt numFmtId="167" formatCode="#,##0.0_ ;\-#,##0.0\ "/>
    <numFmt numFmtId="168" formatCode="#,##0_ ;\-#,##0\ "/>
  </numFmts>
  <fonts count="43" x14ac:knownFonts="1">
    <font>
      <sz val="10"/>
      <name val="Arial"/>
    </font>
    <font>
      <b/>
      <sz val="15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i/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8"/>
      <color indexed="10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4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trike/>
      <sz val="10"/>
      <color rgb="FFFF0000"/>
      <name val="Cambria"/>
      <family val="1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rgb="FFFF0000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trike/>
      <sz val="10"/>
      <name val="Cambria"/>
      <family val="1"/>
    </font>
    <font>
      <b/>
      <sz val="10"/>
      <name val="Arial Narrow"/>
      <family val="2"/>
    </font>
    <font>
      <b/>
      <sz val="9"/>
      <color rgb="FF0000FF"/>
      <name val="Arial"/>
      <family val="2"/>
    </font>
    <font>
      <b/>
      <u/>
      <sz val="9"/>
      <color rgb="FF0000FF"/>
      <name val="Arial"/>
      <family val="2"/>
    </font>
    <font>
      <vertAlign val="superscript"/>
      <sz val="8"/>
      <name val="Arial"/>
      <family val="2"/>
    </font>
    <font>
      <i/>
      <sz val="9"/>
      <name val="Arial"/>
      <family val="2"/>
    </font>
    <font>
      <b/>
      <sz val="10"/>
      <color rgb="FF0000FF"/>
      <name val="Arial"/>
      <family val="2"/>
    </font>
    <font>
      <sz val="9"/>
      <color rgb="FF0000FF"/>
      <name val="Arial"/>
      <family val="2"/>
    </font>
    <font>
      <strike/>
      <sz val="10"/>
      <color rgb="FFFF0000"/>
      <name val="Arial"/>
      <family val="2"/>
    </font>
    <font>
      <strike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13" fillId="0" borderId="0"/>
  </cellStyleXfs>
  <cellXfs count="463">
    <xf numFmtId="0" fontId="0" fillId="0" borderId="0" xfId="0"/>
    <xf numFmtId="0" fontId="3" fillId="0" borderId="2" xfId="0" applyFont="1" applyBorder="1" applyProtection="1"/>
    <xf numFmtId="0" fontId="3" fillId="0" borderId="0" xfId="0" applyFont="1" applyBorder="1" applyProtection="1"/>
    <xf numFmtId="2" fontId="3" fillId="0" borderId="0" xfId="0" applyNumberFormat="1" applyFont="1" applyBorder="1" applyProtection="1"/>
    <xf numFmtId="0" fontId="0" fillId="0" borderId="0" xfId="0" applyProtection="1"/>
    <xf numFmtId="165" fontId="3" fillId="0" borderId="0" xfId="0" applyNumberFormat="1" applyFont="1" applyBorder="1" applyProtection="1"/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2" fontId="3" fillId="0" borderId="0" xfId="0" applyNumberFormat="1" applyFont="1" applyBorder="1" applyAlignment="1" applyProtection="1">
      <alignment vertical="center" wrapText="1"/>
    </xf>
    <xf numFmtId="165" fontId="6" fillId="0" borderId="0" xfId="0" applyNumberFormat="1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165" fontId="4" fillId="0" borderId="0" xfId="0" applyNumberFormat="1" applyFont="1" applyBorder="1" applyAlignment="1" applyProtection="1">
      <alignment vertic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3" xfId="0" applyFont="1" applyBorder="1" applyProtection="1"/>
    <xf numFmtId="0" fontId="4" fillId="0" borderId="2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0" fillId="0" borderId="5" xfId="0" applyBorder="1" applyProtection="1"/>
    <xf numFmtId="2" fontId="0" fillId="0" borderId="5" xfId="0" applyNumberFormat="1" applyBorder="1" applyProtection="1"/>
    <xf numFmtId="165" fontId="0" fillId="0" borderId="5" xfId="0" applyNumberFormat="1" applyBorder="1" applyProtection="1"/>
    <xf numFmtId="0" fontId="0" fillId="0" borderId="6" xfId="0" applyBorder="1" applyProtection="1"/>
    <xf numFmtId="0" fontId="0" fillId="0" borderId="0" xfId="0" applyBorder="1" applyAlignment="1" applyProtection="1">
      <alignment horizontal="left"/>
    </xf>
    <xf numFmtId="0" fontId="0" fillId="0" borderId="3" xfId="0" applyBorder="1" applyProtection="1"/>
    <xf numFmtId="0" fontId="3" fillId="0" borderId="2" xfId="0" applyFont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8" fillId="0" borderId="0" xfId="0" applyFont="1" applyFill="1" applyProtection="1"/>
    <xf numFmtId="0" fontId="1" fillId="0" borderId="0" xfId="0" applyFont="1" applyProtection="1"/>
    <xf numFmtId="2" fontId="0" fillId="0" borderId="0" xfId="0" applyNumberFormat="1" applyProtection="1"/>
    <xf numFmtId="165" fontId="0" fillId="0" borderId="0" xfId="0" applyNumberFormat="1" applyProtection="1"/>
    <xf numFmtId="2" fontId="2" fillId="0" borderId="0" xfId="0" applyNumberFormat="1" applyFont="1" applyBorder="1" applyProtection="1"/>
    <xf numFmtId="0" fontId="0" fillId="0" borderId="7" xfId="0" applyBorder="1" applyProtection="1"/>
    <xf numFmtId="0" fontId="0" fillId="0" borderId="8" xfId="0" applyBorder="1" applyProtection="1"/>
    <xf numFmtId="2" fontId="0" fillId="0" borderId="8" xfId="0" applyNumberFormat="1" applyBorder="1" applyProtection="1"/>
    <xf numFmtId="165" fontId="0" fillId="0" borderId="8" xfId="0" applyNumberFormat="1" applyBorder="1" applyProtection="1"/>
    <xf numFmtId="0" fontId="0" fillId="0" borderId="9" xfId="0" applyBorder="1" applyProtection="1"/>
    <xf numFmtId="0" fontId="3" fillId="0" borderId="0" xfId="0" applyFont="1" applyProtection="1"/>
    <xf numFmtId="2" fontId="3" fillId="0" borderId="0" xfId="0" applyNumberFormat="1" applyFont="1" applyProtection="1"/>
    <xf numFmtId="165" fontId="3" fillId="0" borderId="0" xfId="0" applyNumberFormat="1" applyFont="1" applyProtection="1"/>
    <xf numFmtId="0" fontId="3" fillId="0" borderId="10" xfId="0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2" fontId="3" fillId="0" borderId="8" xfId="0" applyNumberFormat="1" applyFont="1" applyBorder="1" applyProtection="1"/>
    <xf numFmtId="165" fontId="3" fillId="0" borderId="8" xfId="0" applyNumberFormat="1" applyFont="1" applyBorder="1" applyProtection="1"/>
    <xf numFmtId="0" fontId="3" fillId="0" borderId="9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wrapText="1"/>
    </xf>
    <xf numFmtId="0" fontId="12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 wrapText="1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vertical="top"/>
    </xf>
    <xf numFmtId="0" fontId="3" fillId="0" borderId="2" xfId="0" applyFont="1" applyBorder="1" applyAlignment="1" applyProtection="1">
      <alignment horizontal="left" vertical="top"/>
    </xf>
    <xf numFmtId="2" fontId="3" fillId="0" borderId="0" xfId="0" applyNumberFormat="1" applyFont="1" applyBorder="1" applyAlignment="1" applyProtection="1">
      <alignment horizontal="right"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top"/>
    </xf>
    <xf numFmtId="49" fontId="3" fillId="0" borderId="16" xfId="0" applyNumberFormat="1" applyFont="1" applyBorder="1" applyAlignment="1" applyProtection="1">
      <alignment horizontal="left" vertical="top"/>
    </xf>
    <xf numFmtId="49" fontId="3" fillId="0" borderId="17" xfId="0" applyNumberFormat="1" applyFont="1" applyBorder="1" applyAlignment="1" applyProtection="1">
      <alignment horizontal="left" vertical="top"/>
    </xf>
    <xf numFmtId="49" fontId="3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right" vertical="top"/>
    </xf>
    <xf numFmtId="0" fontId="13" fillId="0" borderId="0" xfId="0" applyFont="1" applyProtection="1"/>
    <xf numFmtId="0" fontId="19" fillId="0" borderId="0" xfId="0" applyFont="1" applyProtection="1"/>
    <xf numFmtId="0" fontId="19" fillId="0" borderId="2" xfId="0" applyFont="1" applyBorder="1" applyProtection="1"/>
    <xf numFmtId="2" fontId="13" fillId="0" borderId="0" xfId="0" applyNumberFormat="1" applyFont="1" applyProtection="1"/>
    <xf numFmtId="2" fontId="13" fillId="0" borderId="0" xfId="0" applyNumberFormat="1" applyFont="1" applyBorder="1" applyProtection="1"/>
    <xf numFmtId="0" fontId="13" fillId="0" borderId="2" xfId="0" applyFont="1" applyBorder="1" applyProtection="1"/>
    <xf numFmtId="0" fontId="13" fillId="0" borderId="20" xfId="0" applyFont="1" applyBorder="1" applyProtection="1"/>
    <xf numFmtId="0" fontId="13" fillId="0" borderId="21" xfId="0" applyFont="1" applyBorder="1" applyProtection="1"/>
    <xf numFmtId="0" fontId="3" fillId="0" borderId="0" xfId="0" applyFont="1"/>
    <xf numFmtId="49" fontId="4" fillId="0" borderId="0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/>
    <xf numFmtId="0" fontId="3" fillId="0" borderId="8" xfId="0" applyFont="1" applyBorder="1" applyAlignment="1" applyProtection="1">
      <alignment horizontal="right" vertical="center" wrapText="1"/>
    </xf>
    <xf numFmtId="0" fontId="11" fillId="0" borderId="2" xfId="0" applyFont="1" applyBorder="1" applyProtection="1"/>
    <xf numFmtId="0" fontId="11" fillId="0" borderId="3" xfId="0" applyFont="1" applyBorder="1" applyProtection="1"/>
    <xf numFmtId="0" fontId="18" fillId="0" borderId="0" xfId="0" applyFont="1" applyBorder="1" applyAlignment="1" applyProtection="1">
      <alignment vertical="center"/>
    </xf>
    <xf numFmtId="0" fontId="4" fillId="0" borderId="2" xfId="0" applyFont="1" applyBorder="1" applyProtection="1"/>
    <xf numFmtId="167" fontId="3" fillId="0" borderId="13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/>
    <xf numFmtId="2" fontId="0" fillId="0" borderId="0" xfId="0" applyNumberFormat="1" applyBorder="1" applyProtection="1"/>
    <xf numFmtId="165" fontId="0" fillId="0" borderId="0" xfId="0" applyNumberFormat="1" applyBorder="1" applyProtection="1"/>
    <xf numFmtId="0" fontId="19" fillId="0" borderId="0" xfId="0" applyFont="1" applyFill="1" applyBorder="1" applyProtection="1"/>
    <xf numFmtId="0" fontId="19" fillId="0" borderId="0" xfId="0" applyFont="1" applyBorder="1" applyProtection="1"/>
    <xf numFmtId="0" fontId="13" fillId="0" borderId="0" xfId="0" applyFont="1" applyBorder="1" applyProtection="1"/>
    <xf numFmtId="0" fontId="4" fillId="0" borderId="7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 wrapText="1"/>
    </xf>
    <xf numFmtId="165" fontId="6" fillId="0" borderId="8" xfId="0" applyNumberFormat="1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21" xfId="0" applyBorder="1" applyProtection="1"/>
    <xf numFmtId="49" fontId="7" fillId="0" borderId="0" xfId="0" applyNumberFormat="1" applyFont="1" applyBorder="1" applyAlignment="1" applyProtection="1">
      <alignment horizontal="left" vertical="top"/>
    </xf>
    <xf numFmtId="49" fontId="3" fillId="0" borderId="22" xfId="0" applyNumberFormat="1" applyFont="1" applyBorder="1" applyAlignment="1" applyProtection="1">
      <alignment horizontal="left" vertical="top"/>
    </xf>
    <xf numFmtId="49" fontId="3" fillId="0" borderId="23" xfId="0" applyNumberFormat="1" applyFont="1" applyBorder="1" applyAlignment="1" applyProtection="1">
      <alignment horizontal="left" vertical="top"/>
    </xf>
    <xf numFmtId="49" fontId="3" fillId="0" borderId="13" xfId="0" applyNumberFormat="1" applyFont="1" applyBorder="1" applyAlignment="1" applyProtection="1">
      <alignment horizontal="center" vertical="top"/>
      <protection locked="0"/>
    </xf>
    <xf numFmtId="0" fontId="3" fillId="0" borderId="13" xfId="0" applyNumberFormat="1" applyFont="1" applyBorder="1" applyAlignment="1" applyProtection="1">
      <alignment horizontal="center" vertical="top"/>
      <protection locked="0"/>
    </xf>
    <xf numFmtId="49" fontId="3" fillId="0" borderId="24" xfId="0" applyNumberFormat="1" applyFont="1" applyBorder="1" applyAlignment="1" applyProtection="1">
      <alignment horizontal="left" vertical="top"/>
    </xf>
    <xf numFmtId="168" fontId="3" fillId="0" borderId="13" xfId="0" applyNumberFormat="1" applyFont="1" applyBorder="1" applyAlignment="1" applyProtection="1">
      <alignment horizontal="center"/>
      <protection locked="0"/>
    </xf>
    <xf numFmtId="165" fontId="16" fillId="0" borderId="0" xfId="0" applyNumberFormat="1" applyFont="1" applyBorder="1" applyAlignment="1" applyProtection="1">
      <alignment vertical="center" wrapText="1"/>
    </xf>
    <xf numFmtId="2" fontId="18" fillId="0" borderId="0" xfId="0" applyNumberFormat="1" applyFont="1" applyBorder="1" applyAlignment="1" applyProtection="1">
      <alignment vertical="center"/>
    </xf>
    <xf numFmtId="0" fontId="19" fillId="0" borderId="3" xfId="0" applyFont="1" applyBorder="1" applyProtection="1"/>
    <xf numFmtId="167" fontId="3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9" fontId="20" fillId="0" borderId="0" xfId="0" applyNumberFormat="1" applyFont="1" applyBorder="1" applyAlignment="1" applyProtection="1">
      <alignment horizontal="left" vertical="center"/>
    </xf>
    <xf numFmtId="0" fontId="20" fillId="0" borderId="3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left" vertical="top"/>
    </xf>
    <xf numFmtId="49" fontId="3" fillId="0" borderId="15" xfId="0" applyNumberFormat="1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20" fillId="0" borderId="2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2" fontId="20" fillId="0" borderId="0" xfId="0" applyNumberFormat="1" applyFont="1" applyBorder="1" applyAlignment="1" applyProtection="1">
      <alignment vertical="top"/>
    </xf>
    <xf numFmtId="165" fontId="20" fillId="0" borderId="0" xfId="0" applyNumberFormat="1" applyFont="1" applyBorder="1" applyAlignment="1" applyProtection="1">
      <alignment vertical="top"/>
    </xf>
    <xf numFmtId="0" fontId="20" fillId="0" borderId="3" xfId="0" applyFont="1" applyBorder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2" fontId="21" fillId="0" borderId="0" xfId="0" applyNumberFormat="1" applyFont="1" applyBorder="1" applyAlignment="1" applyProtection="1">
      <alignment vertical="top"/>
    </xf>
    <xf numFmtId="165" fontId="21" fillId="0" borderId="0" xfId="0" applyNumberFormat="1" applyFont="1" applyBorder="1" applyAlignment="1" applyProtection="1">
      <alignment vertical="top"/>
    </xf>
    <xf numFmtId="0" fontId="21" fillId="0" borderId="0" xfId="0" applyFont="1" applyProtection="1"/>
    <xf numFmtId="0" fontId="21" fillId="0" borderId="0" xfId="0" applyFont="1"/>
    <xf numFmtId="0" fontId="4" fillId="0" borderId="0" xfId="0" applyFont="1" applyBorder="1" applyProtection="1"/>
    <xf numFmtId="0" fontId="0" fillId="0" borderId="3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13" fillId="0" borderId="3" xfId="0" applyFont="1" applyBorder="1" applyProtection="1"/>
    <xf numFmtId="49" fontId="3" fillId="0" borderId="21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8" fontId="3" fillId="3" borderId="13" xfId="0" applyNumberFormat="1" applyFont="1" applyFill="1" applyBorder="1" applyAlignment="1" applyProtection="1">
      <alignment horizontal="center"/>
    </xf>
    <xf numFmtId="168" fontId="3" fillId="0" borderId="0" xfId="0" applyNumberFormat="1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wrapText="1"/>
    </xf>
    <xf numFmtId="49" fontId="3" fillId="0" borderId="8" xfId="0" applyNumberFormat="1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49" fontId="3" fillId="0" borderId="13" xfId="0" applyNumberFormat="1" applyFont="1" applyFill="1" applyBorder="1" applyAlignment="1" applyProtection="1">
      <alignment horizontal="center" wrapText="1"/>
      <protection locked="0"/>
    </xf>
    <xf numFmtId="0" fontId="14" fillId="0" borderId="2" xfId="0" applyFont="1" applyBorder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0" fontId="26" fillId="0" borderId="2" xfId="0" applyFont="1" applyBorder="1" applyAlignment="1" applyProtection="1">
      <alignment wrapText="1"/>
    </xf>
    <xf numFmtId="0" fontId="17" fillId="0" borderId="3" xfId="0" applyFont="1" applyBorder="1" applyAlignment="1" applyProtection="1">
      <alignment horizontal="left" wrapText="1"/>
    </xf>
    <xf numFmtId="0" fontId="17" fillId="0" borderId="0" xfId="0" applyFont="1" applyBorder="1" applyAlignment="1" applyProtection="1">
      <alignment horizontal="left" wrapText="1"/>
    </xf>
    <xf numFmtId="0" fontId="17" fillId="3" borderId="13" xfId="0" applyNumberFormat="1" applyFont="1" applyFill="1" applyBorder="1" applyAlignment="1" applyProtection="1">
      <alignment horizontal="center" wrapText="1"/>
    </xf>
    <xf numFmtId="0" fontId="27" fillId="0" borderId="0" xfId="0" applyFont="1" applyProtection="1"/>
    <xf numFmtId="0" fontId="26" fillId="0" borderId="0" xfId="0" applyFont="1" applyBorder="1" applyAlignment="1" applyProtection="1">
      <alignment wrapText="1"/>
    </xf>
    <xf numFmtId="0" fontId="29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8" fillId="0" borderId="38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0" fontId="28" fillId="0" borderId="41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5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4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wrapText="1"/>
    </xf>
    <xf numFmtId="0" fontId="28" fillId="0" borderId="0" xfId="0" applyFont="1" applyBorder="1" applyAlignment="1" applyProtection="1">
      <alignment wrapText="1"/>
    </xf>
    <xf numFmtId="0" fontId="13" fillId="0" borderId="0" xfId="0" applyFont="1" applyAlignment="1" applyProtection="1"/>
    <xf numFmtId="0" fontId="3" fillId="0" borderId="0" xfId="0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wrapText="1"/>
    </xf>
    <xf numFmtId="0" fontId="3" fillId="0" borderId="8" xfId="0" applyFont="1" applyBorder="1" applyAlignment="1" applyProtection="1">
      <alignment wrapText="1"/>
    </xf>
    <xf numFmtId="49" fontId="3" fillId="0" borderId="8" xfId="0" applyNumberFormat="1" applyFont="1" applyBorder="1" applyAlignment="1" applyProtection="1">
      <alignment wrapText="1"/>
    </xf>
    <xf numFmtId="0" fontId="0" fillId="0" borderId="8" xfId="0" applyBorder="1" applyAlignment="1" applyProtection="1"/>
    <xf numFmtId="0" fontId="30" fillId="0" borderId="2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left"/>
    </xf>
    <xf numFmtId="0" fontId="28" fillId="0" borderId="3" xfId="0" applyFont="1" applyBorder="1" applyProtection="1"/>
    <xf numFmtId="0" fontId="28" fillId="0" borderId="0" xfId="0" applyFont="1" applyBorder="1" applyProtection="1"/>
    <xf numFmtId="0" fontId="28" fillId="0" borderId="2" xfId="0" applyFont="1" applyBorder="1" applyProtection="1"/>
    <xf numFmtId="0" fontId="28" fillId="0" borderId="0" xfId="0" applyFont="1" applyProtection="1"/>
    <xf numFmtId="165" fontId="28" fillId="0" borderId="0" xfId="0" applyNumberFormat="1" applyFont="1" applyProtection="1"/>
    <xf numFmtId="0" fontId="31" fillId="0" borderId="1" xfId="0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left"/>
    </xf>
    <xf numFmtId="0" fontId="28" fillId="0" borderId="4" xfId="0" applyFont="1" applyBorder="1" applyProtection="1"/>
    <xf numFmtId="0" fontId="28" fillId="0" borderId="5" xfId="0" applyFont="1" applyBorder="1" applyProtection="1"/>
    <xf numFmtId="2" fontId="28" fillId="0" borderId="5" xfId="0" applyNumberFormat="1" applyFont="1" applyBorder="1" applyProtection="1"/>
    <xf numFmtId="165" fontId="28" fillId="0" borderId="5" xfId="0" applyNumberFormat="1" applyFont="1" applyBorder="1" applyProtection="1"/>
    <xf numFmtId="0" fontId="28" fillId="0" borderId="6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49" fontId="7" fillId="0" borderId="17" xfId="0" applyNumberFormat="1" applyFont="1" applyBorder="1" applyAlignment="1" applyProtection="1">
      <alignment horizontal="left" vertical="top"/>
    </xf>
    <xf numFmtId="49" fontId="7" fillId="0" borderId="18" xfId="0" applyNumberFormat="1" applyFont="1" applyBorder="1" applyAlignment="1" applyProtection="1">
      <alignment horizontal="left" vertical="top"/>
    </xf>
    <xf numFmtId="49" fontId="3" fillId="0" borderId="19" xfId="0" applyNumberFormat="1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center" vertical="top"/>
    </xf>
    <xf numFmtId="0" fontId="21" fillId="0" borderId="0" xfId="0" applyFont="1" applyAlignment="1" applyProtection="1"/>
    <xf numFmtId="165" fontId="3" fillId="0" borderId="0" xfId="0" applyNumberFormat="1" applyFont="1" applyBorder="1" applyAlignment="1" applyProtection="1">
      <alignment horizontal="right" vertical="center"/>
    </xf>
    <xf numFmtId="9" fontId="11" fillId="0" borderId="0" xfId="0" applyNumberFormat="1" applyFont="1" applyProtection="1"/>
    <xf numFmtId="0" fontId="11" fillId="0" borderId="0" xfId="0" applyFont="1" applyProtection="1"/>
    <xf numFmtId="0" fontId="33" fillId="0" borderId="0" xfId="0" applyFont="1" applyFill="1" applyBorder="1" applyProtection="1"/>
    <xf numFmtId="0" fontId="33" fillId="0" borderId="0" xfId="0" applyFont="1" applyBorder="1" applyProtection="1"/>
    <xf numFmtId="0" fontId="13" fillId="0" borderId="0" xfId="0" applyFont="1"/>
    <xf numFmtId="0" fontId="13" fillId="0" borderId="0" xfId="0" applyFont="1" applyAlignment="1" applyProtection="1">
      <alignment horizontal="center"/>
    </xf>
    <xf numFmtId="0" fontId="33" fillId="0" borderId="0" xfId="0" applyFont="1" applyFill="1" applyProtection="1"/>
    <xf numFmtId="0" fontId="33" fillId="0" borderId="0" xfId="0" applyFo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164" fontId="3" fillId="3" borderId="11" xfId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Border="1" applyAlignment="1" applyProtection="1">
      <alignment vertical="top"/>
    </xf>
    <xf numFmtId="4" fontId="3" fillId="0" borderId="0" xfId="0" applyNumberFormat="1" applyFont="1" applyBorder="1" applyAlignment="1" applyProtection="1">
      <alignment vertical="top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11" xfId="1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/>
    <xf numFmtId="2" fontId="11" fillId="0" borderId="0" xfId="0" applyNumberFormat="1" applyFont="1" applyBorder="1" applyProtection="1"/>
    <xf numFmtId="165" fontId="11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49" fontId="3" fillId="0" borderId="47" xfId="0" applyNumberFormat="1" applyFont="1" applyBorder="1" applyAlignment="1" applyProtection="1">
      <alignment horizontal="left" vertical="top"/>
    </xf>
    <xf numFmtId="0" fontId="3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32" fillId="0" borderId="2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right" vertical="center" wrapText="1"/>
    </xf>
    <xf numFmtId="0" fontId="32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65" fontId="38" fillId="0" borderId="0" xfId="0" applyNumberFormat="1" applyFont="1" applyBorder="1" applyAlignment="1" applyProtection="1">
      <alignment vertical="center" wrapText="1"/>
    </xf>
    <xf numFmtId="0" fontId="28" fillId="0" borderId="3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 wrapText="1"/>
    </xf>
    <xf numFmtId="2" fontId="28" fillId="0" borderId="0" xfId="0" applyNumberFormat="1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/>
    </xf>
    <xf numFmtId="9" fontId="39" fillId="0" borderId="0" xfId="0" applyNumberFormat="1" applyFont="1" applyProtection="1"/>
    <xf numFmtId="164" fontId="18" fillId="3" borderId="11" xfId="1" applyFont="1" applyFill="1" applyBorder="1" applyAlignment="1" applyProtection="1">
      <alignment horizontal="center" vertical="center"/>
    </xf>
    <xf numFmtId="0" fontId="39" fillId="0" borderId="0" xfId="0" applyFont="1" applyProtection="1"/>
    <xf numFmtId="164" fontId="3" fillId="3" borderId="28" xfId="1" applyFont="1" applyFill="1" applyBorder="1" applyAlignment="1" applyProtection="1">
      <alignment horizontal="center" vertical="center"/>
    </xf>
    <xf numFmtId="164" fontId="3" fillId="3" borderId="11" xfId="1" applyFont="1" applyFill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wrapText="1"/>
    </xf>
    <xf numFmtId="0" fontId="11" fillId="0" borderId="7" xfId="0" applyFont="1" applyBorder="1" applyProtection="1"/>
    <xf numFmtId="0" fontId="23" fillId="0" borderId="8" xfId="0" applyFont="1" applyBorder="1" applyAlignment="1" applyProtection="1">
      <alignment horizontal="center" vertical="center"/>
    </xf>
    <xf numFmtId="0" fontId="11" fillId="0" borderId="9" xfId="0" applyFont="1" applyBorder="1" applyProtection="1"/>
    <xf numFmtId="0" fontId="23" fillId="0" borderId="4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Protection="1"/>
    <xf numFmtId="0" fontId="3" fillId="3" borderId="13" xfId="0" applyNumberFormat="1" applyFont="1" applyFill="1" applyBorder="1" applyAlignment="1" applyProtection="1">
      <alignment horizontal="center" wrapText="1"/>
      <protection locked="0"/>
    </xf>
    <xf numFmtId="164" fontId="3" fillId="3" borderId="48" xfId="1" applyFont="1" applyFill="1" applyBorder="1" applyAlignment="1" applyProtection="1">
      <alignment horizontal="center" vertical="center"/>
    </xf>
    <xf numFmtId="164" fontId="3" fillId="3" borderId="21" xfId="1" applyFont="1" applyFill="1" applyBorder="1" applyAlignment="1" applyProtection="1">
      <alignment horizontal="center" vertical="center"/>
    </xf>
    <xf numFmtId="164" fontId="4" fillId="3" borderId="11" xfId="1" applyFont="1" applyFill="1" applyBorder="1" applyAlignment="1" applyProtection="1">
      <alignment horizontal="center" vertical="center"/>
    </xf>
    <xf numFmtId="164" fontId="4" fillId="3" borderId="11" xfId="1" applyFont="1" applyFill="1" applyBorder="1" applyAlignment="1" applyProtection="1">
      <alignment horizontal="center" vertical="center"/>
    </xf>
    <xf numFmtId="164" fontId="4" fillId="3" borderId="11" xfId="1" applyFont="1" applyFill="1" applyBorder="1" applyAlignment="1" applyProtection="1">
      <alignment horizontal="center" vertical="center"/>
    </xf>
    <xf numFmtId="0" fontId="0" fillId="0" borderId="49" xfId="0" applyBorder="1" applyProtection="1"/>
    <xf numFmtId="0" fontId="0" fillId="0" borderId="50" xfId="0" applyBorder="1" applyProtection="1"/>
    <xf numFmtId="2" fontId="0" fillId="0" borderId="50" xfId="0" applyNumberFormat="1" applyBorder="1" applyProtection="1"/>
    <xf numFmtId="165" fontId="0" fillId="0" borderId="50" xfId="0" applyNumberFormat="1" applyBorder="1" applyProtection="1"/>
    <xf numFmtId="49" fontId="3" fillId="0" borderId="18" xfId="0" applyNumberFormat="1" applyFont="1" applyBorder="1" applyAlignment="1" applyProtection="1">
      <alignment horizontal="center" vertical="top"/>
    </xf>
    <xf numFmtId="0" fontId="40" fillId="0" borderId="0" xfId="0" applyFont="1" applyProtection="1"/>
    <xf numFmtId="0" fontId="41" fillId="0" borderId="0" xfId="0" applyFont="1"/>
    <xf numFmtId="0" fontId="42" fillId="0" borderId="0" xfId="0" applyFont="1" applyProtection="1"/>
    <xf numFmtId="49" fontId="4" fillId="0" borderId="0" xfId="2" applyNumberFormat="1" applyFont="1" applyBorder="1" applyAlignment="1" applyProtection="1">
      <alignment horizontal="right" vertical="top" wrapText="1"/>
    </xf>
    <xf numFmtId="49" fontId="3" fillId="0" borderId="0" xfId="0" applyNumberFormat="1" applyFont="1" applyBorder="1" applyAlignment="1" applyProtection="1">
      <alignment horizontal="center" vertical="top" wrapText="1"/>
    </xf>
    <xf numFmtId="0" fontId="13" fillId="0" borderId="0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1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 applyProtection="1">
      <alignment vertical="center"/>
    </xf>
    <xf numFmtId="0" fontId="13" fillId="0" borderId="24" xfId="0" applyNumberFormat="1" applyFont="1" applyBorder="1" applyAlignment="1" applyProtection="1">
      <alignment horizontal="left" vertical="top" wrapText="1"/>
    </xf>
    <xf numFmtId="0" fontId="13" fillId="0" borderId="22" xfId="0" applyNumberFormat="1" applyFont="1" applyBorder="1" applyAlignment="1" applyProtection="1">
      <alignment horizontal="left" vertical="top" wrapText="1"/>
    </xf>
    <xf numFmtId="0" fontId="13" fillId="0" borderId="23" xfId="0" applyNumberFormat="1" applyFont="1" applyBorder="1" applyAlignment="1" applyProtection="1">
      <alignment horizontal="left" vertical="top" wrapText="1"/>
    </xf>
    <xf numFmtId="164" fontId="4" fillId="3" borderId="11" xfId="1" applyFont="1" applyFill="1" applyBorder="1" applyAlignment="1" applyProtection="1">
      <alignment horizontal="center" vertical="center"/>
    </xf>
    <xf numFmtId="164" fontId="4" fillId="3" borderId="11" xfId="1" applyFont="1" applyFill="1" applyBorder="1" applyAlignment="1" applyProtection="1">
      <alignment horizontal="center" vertical="center"/>
    </xf>
    <xf numFmtId="164" fontId="4" fillId="3" borderId="26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/>
    </xf>
    <xf numFmtId="0" fontId="31" fillId="0" borderId="11" xfId="0" applyFont="1" applyBorder="1" applyAlignment="1" applyProtection="1">
      <alignment horizontal="left" vertical="top" wrapText="1"/>
    </xf>
    <xf numFmtId="0" fontId="31" fillId="0" borderId="26" xfId="0" applyFont="1" applyBorder="1" applyAlignment="1" applyProtection="1">
      <alignment horizontal="left" vertical="top" wrapText="1"/>
    </xf>
    <xf numFmtId="0" fontId="31" fillId="0" borderId="27" xfId="0" applyFont="1" applyBorder="1" applyAlignment="1" applyProtection="1">
      <alignment horizontal="left" vertical="top" wrapText="1"/>
    </xf>
    <xf numFmtId="0" fontId="31" fillId="0" borderId="11" xfId="0" applyFont="1" applyBorder="1" applyAlignment="1" applyProtection="1">
      <alignment horizontal="left"/>
    </xf>
    <xf numFmtId="0" fontId="31" fillId="0" borderId="27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 wrapText="1"/>
    </xf>
    <xf numFmtId="49" fontId="7" fillId="0" borderId="21" xfId="0" applyNumberFormat="1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49" fontId="7" fillId="0" borderId="3" xfId="0" applyNumberFormat="1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49" fontId="4" fillId="0" borderId="21" xfId="0" applyNumberFormat="1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49" fontId="3" fillId="0" borderId="2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top"/>
      <protection locked="0"/>
    </xf>
    <xf numFmtId="49" fontId="3" fillId="0" borderId="0" xfId="0" applyNumberFormat="1" applyFont="1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49" fontId="3" fillId="0" borderId="24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3" fillId="0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23" fillId="0" borderId="0" xfId="0" applyFont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left" vertical="center" wrapText="1"/>
    </xf>
    <xf numFmtId="49" fontId="7" fillId="0" borderId="26" xfId="0" applyNumberFormat="1" applyFont="1" applyBorder="1" applyAlignment="1" applyProtection="1">
      <alignment horizontal="left" vertical="center"/>
    </xf>
    <xf numFmtId="49" fontId="7" fillId="0" borderId="27" xfId="0" applyNumberFormat="1" applyFont="1" applyBorder="1" applyAlignment="1" applyProtection="1">
      <alignment horizontal="left" vertical="center"/>
    </xf>
    <xf numFmtId="49" fontId="3" fillId="0" borderId="22" xfId="0" applyNumberFormat="1" applyFont="1" applyBorder="1" applyAlignment="1" applyProtection="1">
      <alignment horizontal="left" vertical="top"/>
    </xf>
    <xf numFmtId="0" fontId="0" fillId="0" borderId="22" xfId="0" applyBorder="1" applyAlignment="1" applyProtection="1">
      <alignment horizontal="left" vertical="top"/>
    </xf>
    <xf numFmtId="164" fontId="3" fillId="0" borderId="11" xfId="1" applyFont="1" applyBorder="1" applyAlignment="1" applyProtection="1">
      <alignment horizontal="center" vertical="center"/>
      <protection locked="0"/>
    </xf>
    <xf numFmtId="164" fontId="3" fillId="0" borderId="27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Border="1" applyAlignment="1" applyProtection="1">
      <alignment horizontal="right" vertical="top" wrapText="1"/>
    </xf>
    <xf numFmtId="49" fontId="3" fillId="0" borderId="24" xfId="0" applyNumberFormat="1" applyFont="1" applyBorder="1" applyAlignment="1" applyProtection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28" fillId="0" borderId="0" xfId="0" applyFont="1" applyBorder="1" applyAlignment="1" applyProtection="1">
      <alignment wrapText="1"/>
    </xf>
    <xf numFmtId="49" fontId="7" fillId="0" borderId="28" xfId="0" applyNumberFormat="1" applyFont="1" applyBorder="1" applyAlignment="1" applyProtection="1">
      <alignment horizontal="left" vertical="center" wrapText="1"/>
    </xf>
    <xf numFmtId="49" fontId="7" fillId="0" borderId="29" xfId="0" applyNumberFormat="1" applyFont="1" applyBorder="1" applyAlignment="1" applyProtection="1">
      <alignment horizontal="left" vertical="center"/>
    </xf>
    <xf numFmtId="49" fontId="7" fillId="0" borderId="30" xfId="0" applyNumberFormat="1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26" xfId="0" applyNumberFormat="1" applyFont="1" applyFill="1" applyBorder="1" applyAlignment="1" applyProtection="1">
      <alignment horizontal="center" vertical="center"/>
    </xf>
    <xf numFmtId="2" fontId="3" fillId="2" borderId="11" xfId="0" applyNumberFormat="1" applyFont="1" applyFill="1" applyBorder="1" applyAlignment="1" applyProtection="1">
      <alignment horizontal="center" vertical="center"/>
    </xf>
    <xf numFmtId="2" fontId="3" fillId="2" borderId="26" xfId="0" applyNumberFormat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center" vertical="center" wrapText="1"/>
    </xf>
    <xf numFmtId="4" fontId="7" fillId="0" borderId="28" xfId="0" applyNumberFormat="1" applyFont="1" applyBorder="1" applyAlignment="1" applyProtection="1">
      <alignment horizontal="center" vertical="top"/>
      <protection locked="0"/>
    </xf>
    <xf numFmtId="4" fontId="7" fillId="0" borderId="30" xfId="0" applyNumberFormat="1" applyFont="1" applyBorder="1" applyAlignment="1" applyProtection="1">
      <alignment horizontal="center" vertical="top"/>
      <protection locked="0"/>
    </xf>
    <xf numFmtId="4" fontId="7" fillId="0" borderId="11" xfId="0" applyNumberFormat="1" applyFont="1" applyBorder="1" applyAlignment="1" applyProtection="1">
      <alignment horizontal="center" vertical="top"/>
      <protection locked="0"/>
    </xf>
    <xf numFmtId="4" fontId="7" fillId="0" borderId="27" xfId="0" applyNumberFormat="1" applyFont="1" applyBorder="1" applyAlignment="1" applyProtection="1">
      <alignment horizontal="center" vertical="top"/>
      <protection locked="0"/>
    </xf>
    <xf numFmtId="4" fontId="4" fillId="2" borderId="21" xfId="0" applyNumberFormat="1" applyFont="1" applyFill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left" vertical="top" wrapText="1"/>
    </xf>
    <xf numFmtId="0" fontId="23" fillId="0" borderId="34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center" vertical="top" wrapText="1"/>
    </xf>
    <xf numFmtId="49" fontId="3" fillId="0" borderId="11" xfId="0" applyNumberFormat="1" applyFont="1" applyBorder="1" applyAlignment="1" applyProtection="1">
      <alignment horizontal="left" vertical="top" wrapText="1"/>
      <protection locked="0"/>
    </xf>
    <xf numFmtId="49" fontId="3" fillId="0" borderId="26" xfId="0" applyNumberFormat="1" applyFont="1" applyBorder="1" applyAlignment="1" applyProtection="1">
      <alignment horizontal="left" vertical="top" wrapText="1"/>
      <protection locked="0"/>
    </xf>
    <xf numFmtId="49" fontId="3" fillId="0" borderId="27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14" fontId="13" fillId="0" borderId="26" xfId="0" applyNumberFormat="1" applyFont="1" applyBorder="1" applyAlignment="1" applyProtection="1">
      <alignment horizontal="center" vertical="center"/>
      <protection locked="0"/>
    </xf>
    <xf numFmtId="14" fontId="13" fillId="0" borderId="27" xfId="0" applyNumberFormat="1" applyFont="1" applyBorder="1" applyAlignment="1" applyProtection="1">
      <alignment horizontal="center" vertical="center"/>
      <protection locked="0"/>
    </xf>
    <xf numFmtId="0" fontId="13" fillId="0" borderId="11" xfId="0" applyNumberFormat="1" applyFont="1" applyBorder="1" applyAlignment="1" applyProtection="1">
      <alignment horizontal="center"/>
      <protection locked="0"/>
    </xf>
    <xf numFmtId="0" fontId="13" fillId="0" borderId="26" xfId="0" applyNumberFormat="1" applyFont="1" applyBorder="1" applyAlignment="1" applyProtection="1">
      <alignment horizontal="center"/>
      <protection locked="0"/>
    </xf>
    <xf numFmtId="0" fontId="13" fillId="0" borderId="27" xfId="0" applyNumberFormat="1" applyFont="1" applyBorder="1" applyAlignment="1" applyProtection="1">
      <alignment horizontal="center"/>
      <protection locked="0"/>
    </xf>
    <xf numFmtId="49" fontId="13" fillId="0" borderId="11" xfId="0" applyNumberFormat="1" applyFont="1" applyBorder="1" applyAlignment="1" applyProtection="1">
      <alignment horizontal="center"/>
      <protection locked="0"/>
    </xf>
    <xf numFmtId="49" fontId="13" fillId="0" borderId="26" xfId="0" applyNumberFormat="1" applyFont="1" applyBorder="1" applyAlignment="1" applyProtection="1">
      <alignment horizontal="center"/>
      <protection locked="0"/>
    </xf>
    <xf numFmtId="49" fontId="13" fillId="0" borderId="27" xfId="0" applyNumberFormat="1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49" fontId="3" fillId="0" borderId="31" xfId="0" applyNumberFormat="1" applyFont="1" applyBorder="1" applyAlignment="1" applyProtection="1">
      <alignment vertical="top" wrapText="1"/>
      <protection locked="0"/>
    </xf>
    <xf numFmtId="49" fontId="3" fillId="0" borderId="32" xfId="0" applyNumberFormat="1" applyFont="1" applyBorder="1" applyAlignment="1" applyProtection="1">
      <alignment vertical="top" wrapText="1"/>
      <protection locked="0"/>
    </xf>
    <xf numFmtId="49" fontId="3" fillId="0" borderId="33" xfId="0" applyNumberFormat="1" applyFont="1" applyBorder="1" applyAlignment="1" applyProtection="1">
      <alignment vertical="top" wrapText="1"/>
      <protection locked="0"/>
    </xf>
    <xf numFmtId="14" fontId="3" fillId="0" borderId="1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49" fontId="3" fillId="0" borderId="31" xfId="0" applyNumberFormat="1" applyFont="1" applyBorder="1" applyAlignment="1" applyProtection="1">
      <alignment horizontal="left" vertical="top" wrapText="1"/>
      <protection locked="0"/>
    </xf>
    <xf numFmtId="49" fontId="3" fillId="0" borderId="32" xfId="0" applyNumberFormat="1" applyFont="1" applyBorder="1" applyAlignment="1" applyProtection="1">
      <alignment horizontal="left" vertical="top" wrapText="1"/>
      <protection locked="0"/>
    </xf>
    <xf numFmtId="49" fontId="3" fillId="0" borderId="33" xfId="0" applyNumberFormat="1" applyFont="1" applyBorder="1" applyAlignment="1" applyProtection="1">
      <alignment horizontal="left" vertical="top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left" vertical="top"/>
      <protection locked="0"/>
    </xf>
    <xf numFmtId="49" fontId="7" fillId="0" borderId="26" xfId="0" applyNumberFormat="1" applyFont="1" applyBorder="1" applyAlignment="1" applyProtection="1">
      <alignment horizontal="left" vertical="top"/>
      <protection locked="0"/>
    </xf>
    <xf numFmtId="49" fontId="7" fillId="0" borderId="27" xfId="0" applyNumberFormat="1" applyFont="1" applyBorder="1" applyAlignment="1" applyProtection="1">
      <alignment horizontal="left" vertical="top"/>
      <protection locked="0"/>
    </xf>
    <xf numFmtId="0" fontId="7" fillId="0" borderId="11" xfId="0" applyNumberFormat="1" applyFont="1" applyBorder="1" applyAlignment="1" applyProtection="1">
      <alignment horizontal="left" vertical="top"/>
      <protection locked="0"/>
    </xf>
    <xf numFmtId="0" fontId="7" fillId="0" borderId="26" xfId="0" applyNumberFormat="1" applyFont="1" applyBorder="1" applyAlignment="1" applyProtection="1">
      <alignment horizontal="left" vertical="top"/>
      <protection locked="0"/>
    </xf>
    <xf numFmtId="0" fontId="7" fillId="0" borderId="27" xfId="0" applyNumberFormat="1" applyFont="1" applyBorder="1" applyAlignment="1" applyProtection="1">
      <alignment horizontal="left" vertical="top"/>
      <protection locked="0"/>
    </xf>
    <xf numFmtId="49" fontId="7" fillId="0" borderId="28" xfId="0" applyNumberFormat="1" applyFont="1" applyBorder="1" applyAlignment="1" applyProtection="1">
      <alignment horizontal="left" vertical="top"/>
      <protection locked="0"/>
    </xf>
    <xf numFmtId="49" fontId="7" fillId="0" borderId="29" xfId="0" applyNumberFormat="1" applyFont="1" applyBorder="1" applyAlignment="1" applyProtection="1">
      <alignment horizontal="left" vertical="top"/>
      <protection locked="0"/>
    </xf>
    <xf numFmtId="49" fontId="7" fillId="0" borderId="30" xfId="0" applyNumberFormat="1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0" xfId="0" applyAlignment="1">
      <alignment horizontal="left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7" fillId="0" borderId="28" xfId="0" applyNumberFormat="1" applyFont="1" applyBorder="1" applyAlignment="1" applyProtection="1">
      <alignment horizontal="left" vertical="top"/>
      <protection locked="0"/>
    </xf>
    <xf numFmtId="0" fontId="7" fillId="0" borderId="29" xfId="0" applyNumberFormat="1" applyFont="1" applyBorder="1" applyAlignment="1" applyProtection="1">
      <alignment horizontal="left" vertical="top"/>
      <protection locked="0"/>
    </xf>
    <xf numFmtId="0" fontId="7" fillId="0" borderId="30" xfId="0" applyNumberFormat="1" applyFont="1" applyBorder="1" applyAlignment="1" applyProtection="1">
      <alignment horizontal="left" vertical="top"/>
      <protection locked="0"/>
    </xf>
    <xf numFmtId="164" fontId="3" fillId="0" borderId="28" xfId="1" applyFont="1" applyBorder="1" applyAlignment="1" applyProtection="1">
      <alignment horizontal="center" vertical="center"/>
      <protection locked="0"/>
    </xf>
    <xf numFmtId="164" fontId="3" fillId="0" borderId="30" xfId="1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28" fillId="0" borderId="43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49" fontId="3" fillId="0" borderId="11" xfId="0" applyNumberFormat="1" applyFont="1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49" fontId="3" fillId="0" borderId="21" xfId="0" applyNumberFormat="1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49" fontId="3" fillId="0" borderId="21" xfId="0" applyNumberFormat="1" applyFont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0" borderId="21" xfId="0" applyFont="1" applyBorder="1" applyAlignment="1" applyProtection="1">
      <alignment horizontal="left" vertical="top" wrapText="1"/>
    </xf>
    <xf numFmtId="49" fontId="4" fillId="0" borderId="0" xfId="0" applyNumberFormat="1" applyFont="1" applyBorder="1" applyAlignment="1" applyProtection="1">
      <alignment vertical="top" wrapText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9"/>
  <dimension ref="A1:BG176"/>
  <sheetViews>
    <sheetView showGridLines="0" tabSelected="1" view="pageBreakPreview" zoomScale="110" zoomScaleNormal="100" zoomScaleSheetLayoutView="110" workbookViewId="0">
      <selection activeCell="M13" sqref="M13"/>
    </sheetView>
  </sheetViews>
  <sheetFormatPr baseColWidth="10" defaultColWidth="11.44140625" defaultRowHeight="13.2" x14ac:dyDescent="0.25"/>
  <cols>
    <col min="1" max="1" width="1.33203125" style="4" customWidth="1"/>
    <col min="2" max="2" width="1" style="4" customWidth="1"/>
    <col min="3" max="3" width="12.109375" style="4" customWidth="1"/>
    <col min="4" max="4" width="3.5546875" style="4" customWidth="1"/>
    <col min="5" max="5" width="7.44140625" style="4" customWidth="1"/>
    <col min="6" max="6" width="6.6640625" style="4" customWidth="1"/>
    <col min="7" max="7" width="5.109375" style="4" customWidth="1"/>
    <col min="8" max="8" width="7.5546875" style="33" customWidth="1"/>
    <col min="9" max="9" width="12.109375" style="34" customWidth="1"/>
    <col min="10" max="10" width="1" style="4" customWidth="1"/>
    <col min="11" max="11" width="1" style="16" customWidth="1"/>
    <col min="12" max="12" width="1" style="4" customWidth="1"/>
    <col min="13" max="13" width="12.109375" style="4" customWidth="1"/>
    <col min="14" max="14" width="3.5546875" style="4" customWidth="1"/>
    <col min="15" max="15" width="7.44140625" style="4" customWidth="1"/>
    <col min="16" max="16" width="7.33203125" style="4" customWidth="1"/>
    <col min="17" max="17" width="5.109375" style="4" customWidth="1"/>
    <col min="18" max="18" width="7.5546875" style="4" customWidth="1"/>
    <col min="19" max="19" width="12.109375" style="4" customWidth="1"/>
    <col min="20" max="20" width="0.88671875" style="4" customWidth="1"/>
    <col min="21" max="23" width="11.44140625" style="74"/>
    <col min="24" max="24" width="11.44140625" style="74" customWidth="1"/>
    <col min="25" max="28" width="11.44140625" style="74"/>
    <col min="29" max="16384" width="11.44140625" style="4"/>
  </cols>
  <sheetData>
    <row r="1" spans="1:28" ht="22.5" customHeight="1" x14ac:dyDescent="0.4">
      <c r="B1" s="94" t="s">
        <v>14</v>
      </c>
      <c r="C1" s="53"/>
      <c r="D1" s="32"/>
      <c r="E1" s="32"/>
      <c r="L1" s="16"/>
      <c r="M1" s="16"/>
      <c r="N1" s="35"/>
      <c r="O1" s="16"/>
      <c r="P1" s="16"/>
      <c r="Q1" s="16"/>
      <c r="R1" s="16"/>
      <c r="S1" s="16"/>
      <c r="Z1" s="4"/>
      <c r="AA1" s="4"/>
      <c r="AB1" s="4"/>
    </row>
    <row r="2" spans="1:28" ht="10.5" customHeight="1" x14ac:dyDescent="0.25">
      <c r="L2" s="16"/>
      <c r="M2" s="16"/>
      <c r="N2" s="16"/>
      <c r="O2" s="16"/>
      <c r="P2" s="16"/>
      <c r="Q2" s="16"/>
      <c r="R2" s="16"/>
      <c r="S2" s="16"/>
      <c r="Z2" s="4"/>
      <c r="AA2" s="4"/>
      <c r="AB2" s="4"/>
    </row>
    <row r="3" spans="1:28" ht="7.2" customHeight="1" x14ac:dyDescent="0.25">
      <c r="B3" s="36"/>
      <c r="C3" s="37"/>
      <c r="D3" s="37"/>
      <c r="E3" s="37"/>
      <c r="F3" s="37"/>
      <c r="G3" s="37"/>
      <c r="H3" s="38"/>
      <c r="I3" s="39"/>
      <c r="J3" s="40"/>
      <c r="L3" s="36"/>
      <c r="M3" s="37"/>
      <c r="N3" s="37"/>
      <c r="O3" s="37"/>
      <c r="P3" s="37"/>
      <c r="Q3" s="37"/>
      <c r="R3" s="38"/>
      <c r="S3" s="39"/>
      <c r="T3" s="40"/>
      <c r="Z3" s="4"/>
      <c r="AA3" s="4"/>
      <c r="AB3" s="4"/>
    </row>
    <row r="4" spans="1:28" x14ac:dyDescent="0.25">
      <c r="B4" s="7" t="s">
        <v>2</v>
      </c>
      <c r="C4" s="6"/>
      <c r="G4" s="404"/>
      <c r="H4" s="405"/>
      <c r="I4" s="406"/>
      <c r="J4" s="28"/>
      <c r="L4" s="7" t="s">
        <v>5</v>
      </c>
      <c r="M4" s="6"/>
      <c r="N4" s="16"/>
      <c r="O4" s="16"/>
      <c r="P4" s="16"/>
      <c r="Q4" s="404"/>
      <c r="R4" s="405"/>
      <c r="S4" s="406"/>
      <c r="T4" s="28"/>
      <c r="Z4" s="4"/>
      <c r="AA4" s="4"/>
      <c r="AB4" s="4"/>
    </row>
    <row r="5" spans="1:28" x14ac:dyDescent="0.25">
      <c r="B5" s="1" t="s">
        <v>3</v>
      </c>
      <c r="C5" s="2"/>
      <c r="D5" s="410"/>
      <c r="E5" s="411"/>
      <c r="F5" s="411"/>
      <c r="G5" s="411"/>
      <c r="H5" s="411"/>
      <c r="I5" s="412"/>
      <c r="J5" s="28"/>
      <c r="L5" s="1" t="s">
        <v>3</v>
      </c>
      <c r="M5" s="2"/>
      <c r="N5" s="407"/>
      <c r="O5" s="408"/>
      <c r="P5" s="408"/>
      <c r="Q5" s="408"/>
      <c r="R5" s="408"/>
      <c r="S5" s="409"/>
      <c r="T5" s="28"/>
      <c r="Z5" s="4"/>
      <c r="AA5" s="4"/>
      <c r="AB5" s="4"/>
    </row>
    <row r="6" spans="1:28" ht="7.95" customHeight="1" x14ac:dyDescent="0.25">
      <c r="B6" s="19"/>
      <c r="C6" s="23"/>
      <c r="D6" s="23"/>
      <c r="E6" s="23"/>
      <c r="F6" s="23"/>
      <c r="G6" s="23"/>
      <c r="H6" s="24"/>
      <c r="I6" s="25"/>
      <c r="J6" s="26"/>
      <c r="K6" s="18"/>
      <c r="L6" s="19"/>
      <c r="M6" s="23"/>
      <c r="N6" s="23"/>
      <c r="O6" s="23"/>
      <c r="P6" s="23"/>
      <c r="Q6" s="23"/>
      <c r="R6" s="24"/>
      <c r="S6" s="25"/>
      <c r="T6" s="26"/>
      <c r="Z6" s="4"/>
      <c r="AA6" s="4"/>
      <c r="AB6" s="4"/>
    </row>
    <row r="7" spans="1:28" x14ac:dyDescent="0.25">
      <c r="B7" s="41"/>
      <c r="C7" s="41"/>
      <c r="D7" s="41"/>
      <c r="E7" s="41"/>
      <c r="F7" s="41"/>
      <c r="G7" s="41"/>
      <c r="H7" s="42"/>
      <c r="I7" s="43"/>
      <c r="J7" s="41"/>
      <c r="K7" s="2"/>
      <c r="L7" s="44"/>
      <c r="M7" s="2"/>
      <c r="N7" s="2"/>
      <c r="O7" s="2"/>
      <c r="P7" s="2"/>
      <c r="Q7" s="2"/>
      <c r="R7" s="3"/>
      <c r="S7" s="5"/>
      <c r="T7" s="2"/>
      <c r="Z7" s="4"/>
      <c r="AA7" s="4"/>
      <c r="AB7" s="4"/>
    </row>
    <row r="8" spans="1:28" ht="7.2" customHeight="1" x14ac:dyDescent="0.25">
      <c r="B8" s="45"/>
      <c r="C8" s="37"/>
      <c r="D8" s="46"/>
      <c r="E8" s="46"/>
      <c r="F8" s="46"/>
      <c r="G8" s="46"/>
      <c r="H8" s="47"/>
      <c r="I8" s="48"/>
      <c r="J8" s="49"/>
      <c r="K8" s="2"/>
      <c r="L8" s="45"/>
      <c r="M8" s="37"/>
      <c r="N8" s="46"/>
      <c r="O8" s="46"/>
      <c r="P8" s="46"/>
      <c r="Q8" s="46"/>
      <c r="R8" s="47"/>
      <c r="S8" s="48"/>
      <c r="T8" s="49"/>
      <c r="Z8" s="4"/>
      <c r="AA8" s="4"/>
      <c r="AB8" s="4"/>
    </row>
    <row r="9" spans="1:28" x14ac:dyDescent="0.25">
      <c r="B9" s="84" t="s">
        <v>4</v>
      </c>
      <c r="C9" s="85"/>
      <c r="D9" s="14"/>
      <c r="E9" s="14"/>
      <c r="F9" s="59"/>
      <c r="G9" s="59"/>
      <c r="H9" s="59"/>
      <c r="I9" s="83" t="s">
        <v>13</v>
      </c>
      <c r="J9" s="52"/>
      <c r="K9" s="50"/>
      <c r="L9" s="86" t="s">
        <v>6</v>
      </c>
      <c r="M9" s="2"/>
      <c r="N9" s="2"/>
      <c r="O9" s="2"/>
      <c r="P9" s="2"/>
      <c r="Q9" s="62"/>
      <c r="R9" s="2" t="s">
        <v>42</v>
      </c>
      <c r="S9" s="3"/>
      <c r="T9" s="52"/>
      <c r="Z9" s="4"/>
      <c r="AA9" s="4"/>
      <c r="AB9" s="4"/>
    </row>
    <row r="10" spans="1:28" ht="7.95" customHeight="1" x14ac:dyDescent="0.25">
      <c r="B10" s="64"/>
      <c r="D10" s="50"/>
      <c r="E10" s="50"/>
      <c r="F10" s="60"/>
      <c r="G10" s="60"/>
      <c r="H10" s="60"/>
      <c r="I10" s="60"/>
      <c r="J10" s="52"/>
      <c r="K10" s="50"/>
      <c r="L10" s="64"/>
      <c r="M10" s="16"/>
      <c r="N10" s="50"/>
      <c r="O10" s="50"/>
      <c r="P10" s="50"/>
      <c r="Q10" s="50"/>
      <c r="R10" s="60"/>
      <c r="S10" s="60"/>
      <c r="T10" s="52"/>
      <c r="Z10" s="4"/>
      <c r="AA10" s="4"/>
      <c r="AB10" s="4"/>
    </row>
    <row r="11" spans="1:28" ht="7.95" customHeight="1" x14ac:dyDescent="0.25">
      <c r="B11" s="167"/>
      <c r="C11" s="211"/>
      <c r="D11" s="209"/>
      <c r="E11" s="209"/>
      <c r="F11" s="210"/>
      <c r="G11" s="210"/>
      <c r="H11" s="210"/>
      <c r="I11" s="169"/>
      <c r="J11" s="170"/>
      <c r="K11" s="50"/>
      <c r="L11" s="167"/>
      <c r="M11" s="37"/>
      <c r="N11" s="168"/>
      <c r="O11" s="168"/>
      <c r="P11" s="168"/>
      <c r="Q11" s="168"/>
      <c r="R11" s="169"/>
      <c r="S11" s="169"/>
      <c r="T11" s="52"/>
      <c r="Z11" s="4"/>
      <c r="AA11" s="4"/>
      <c r="AB11" s="4"/>
    </row>
    <row r="12" spans="1:28" ht="13.95" customHeight="1" x14ac:dyDescent="0.3">
      <c r="A12" s="74"/>
      <c r="B12" s="174"/>
      <c r="C12" s="417" t="s">
        <v>56</v>
      </c>
      <c r="D12" s="417"/>
      <c r="E12" s="417"/>
      <c r="F12" s="417"/>
      <c r="G12" s="417"/>
      <c r="H12" s="418"/>
      <c r="I12" s="173"/>
      <c r="J12" s="52"/>
      <c r="K12" s="50"/>
      <c r="L12" s="174"/>
      <c r="M12" s="417" t="s">
        <v>56</v>
      </c>
      <c r="N12" s="417"/>
      <c r="O12" s="417"/>
      <c r="P12" s="417"/>
      <c r="Q12" s="417"/>
      <c r="R12" s="418"/>
      <c r="S12" s="299" t="str">
        <f>IF(ISBLANK(I12)," ",IF($Q$9="J",I12," "))</f>
        <v xml:space="preserve"> </v>
      </c>
      <c r="T12" s="52"/>
      <c r="U12" s="243"/>
      <c r="V12" s="244"/>
      <c r="Z12" s="4"/>
      <c r="AA12" s="4"/>
      <c r="AB12" s="4"/>
    </row>
    <row r="13" spans="1:28" ht="7.95" customHeight="1" x14ac:dyDescent="0.3">
      <c r="A13" s="74"/>
      <c r="B13" s="174"/>
      <c r="C13" s="205"/>
      <c r="D13" s="205"/>
      <c r="E13" s="205"/>
      <c r="F13" s="205"/>
      <c r="G13" s="205"/>
      <c r="H13" s="205"/>
      <c r="I13" s="175"/>
      <c r="J13" s="52"/>
      <c r="K13" s="50"/>
      <c r="L13" s="174"/>
      <c r="M13" s="217"/>
      <c r="N13" s="217"/>
      <c r="O13" s="217"/>
      <c r="P13" s="217"/>
      <c r="Q13" s="217"/>
      <c r="R13" s="217"/>
      <c r="S13" s="175"/>
      <c r="T13" s="52"/>
      <c r="U13" s="288"/>
      <c r="V13" s="244"/>
      <c r="Z13" s="4"/>
      <c r="AA13" s="4"/>
      <c r="AB13" s="4"/>
    </row>
    <row r="14" spans="1:28" ht="13.95" customHeight="1" x14ac:dyDescent="0.3">
      <c r="A14" s="74"/>
      <c r="B14" s="174"/>
      <c r="C14" s="417" t="s">
        <v>57</v>
      </c>
      <c r="D14" s="417"/>
      <c r="E14" s="417"/>
      <c r="F14" s="417"/>
      <c r="G14" s="417"/>
      <c r="H14" s="418"/>
      <c r="I14" s="173"/>
      <c r="J14" s="52"/>
      <c r="K14" s="50"/>
      <c r="L14" s="174"/>
      <c r="M14" s="417" t="s">
        <v>57</v>
      </c>
      <c r="N14" s="417"/>
      <c r="O14" s="417"/>
      <c r="P14" s="417"/>
      <c r="Q14" s="417"/>
      <c r="R14" s="418"/>
      <c r="S14" s="299" t="str">
        <f>IF(ISBLANK(I14)," ",IF($Q$9="J",I14," "))</f>
        <v xml:space="preserve"> </v>
      </c>
      <c r="T14" s="52"/>
      <c r="V14" s="244"/>
      <c r="Z14" s="4"/>
      <c r="AA14" s="4"/>
      <c r="AB14" s="4"/>
    </row>
    <row r="15" spans="1:28" ht="7.95" customHeight="1" thickBot="1" x14ac:dyDescent="0.3">
      <c r="B15" s="64"/>
      <c r="C15" s="206"/>
      <c r="D15" s="207"/>
      <c r="E15" s="207"/>
      <c r="F15" s="208"/>
      <c r="G15" s="208"/>
      <c r="H15" s="208"/>
      <c r="I15" s="60"/>
      <c r="J15" s="52"/>
      <c r="K15" s="50"/>
      <c r="L15" s="64"/>
      <c r="M15" s="206"/>
      <c r="N15" s="207"/>
      <c r="O15" s="207"/>
      <c r="P15" s="208"/>
      <c r="Q15" s="208"/>
      <c r="R15" s="208"/>
      <c r="S15" s="60"/>
      <c r="T15" s="52"/>
      <c r="V15" s="244"/>
      <c r="Z15" s="4"/>
      <c r="AA15" s="4"/>
      <c r="AB15" s="4"/>
    </row>
    <row r="16" spans="1:28" ht="13.8" hidden="1" thickBot="1" x14ac:dyDescent="0.3">
      <c r="B16" s="167"/>
      <c r="C16" s="211"/>
      <c r="D16" s="209"/>
      <c r="E16" s="209"/>
      <c r="F16" s="210"/>
      <c r="G16" s="210"/>
      <c r="H16" s="210"/>
      <c r="I16" s="169"/>
      <c r="J16" s="170"/>
      <c r="K16" s="50"/>
      <c r="L16" s="167"/>
      <c r="M16" s="211"/>
      <c r="N16" s="209"/>
      <c r="O16" s="209"/>
      <c r="P16" s="210"/>
      <c r="Q16" s="210"/>
      <c r="R16" s="210"/>
      <c r="S16" s="169"/>
      <c r="T16" s="52"/>
      <c r="Z16" s="4"/>
      <c r="AA16" s="4"/>
      <c r="AB16" s="4"/>
    </row>
    <row r="17" spans="1:44" ht="14.4" hidden="1" thickBot="1" x14ac:dyDescent="0.35">
      <c r="A17" s="180"/>
      <c r="B17" s="212"/>
      <c r="C17" s="375" t="s">
        <v>53</v>
      </c>
      <c r="D17" s="375"/>
      <c r="E17" s="375"/>
      <c r="F17" s="375"/>
      <c r="G17" s="375"/>
      <c r="H17" s="375"/>
      <c r="I17" s="181"/>
      <c r="J17" s="177"/>
      <c r="K17" s="178"/>
      <c r="L17" s="176"/>
      <c r="M17" s="375" t="s">
        <v>53</v>
      </c>
      <c r="N17" s="375"/>
      <c r="O17" s="375"/>
      <c r="P17" s="375"/>
      <c r="Q17" s="375"/>
      <c r="R17" s="375"/>
      <c r="S17" s="181"/>
      <c r="T17" s="177"/>
      <c r="Z17" s="4"/>
      <c r="AA17" s="4"/>
      <c r="AB17" s="4"/>
    </row>
    <row r="18" spans="1:44" ht="14.4" hidden="1" thickBot="1" x14ac:dyDescent="0.35">
      <c r="A18" s="180"/>
      <c r="B18" s="212"/>
      <c r="C18" s="375" t="s">
        <v>54</v>
      </c>
      <c r="D18" s="375"/>
      <c r="E18" s="375"/>
      <c r="F18" s="375"/>
      <c r="G18" s="375"/>
      <c r="H18" s="375"/>
      <c r="I18" s="181"/>
      <c r="J18" s="177"/>
      <c r="K18" s="178"/>
      <c r="L18" s="176"/>
      <c r="M18" s="375" t="s">
        <v>54</v>
      </c>
      <c r="N18" s="375"/>
      <c r="O18" s="375"/>
      <c r="P18" s="375"/>
      <c r="Q18" s="375"/>
      <c r="R18" s="375"/>
      <c r="S18" s="181"/>
      <c r="T18" s="177"/>
      <c r="Z18" s="4"/>
      <c r="AA18" s="4"/>
      <c r="AB18" s="4"/>
    </row>
    <row r="19" spans="1:44" ht="14.4" hidden="1" thickBot="1" x14ac:dyDescent="0.35">
      <c r="A19" s="180"/>
      <c r="B19" s="212"/>
      <c r="C19" s="375" t="s">
        <v>55</v>
      </c>
      <c r="D19" s="375"/>
      <c r="E19" s="375"/>
      <c r="F19" s="375"/>
      <c r="G19" s="375"/>
      <c r="H19" s="375"/>
      <c r="I19" s="173"/>
      <c r="J19" s="177"/>
      <c r="K19" s="178"/>
      <c r="L19" s="176"/>
      <c r="M19" s="375" t="s">
        <v>55</v>
      </c>
      <c r="N19" s="375"/>
      <c r="O19" s="375"/>
      <c r="P19" s="375"/>
      <c r="Q19" s="375"/>
      <c r="R19" s="375"/>
      <c r="S19" s="179" t="str">
        <f>IF(ISBLANK(I19)," ",IF($Q$9="J",I19," "))</f>
        <v xml:space="preserve"> </v>
      </c>
      <c r="T19" s="177"/>
      <c r="V19" s="244"/>
      <c r="Z19" s="4"/>
      <c r="AA19" s="4"/>
      <c r="AB19" s="4"/>
    </row>
    <row r="20" spans="1:44" ht="13.8" hidden="1" thickBot="1" x14ac:dyDescent="0.3">
      <c r="B20" s="64"/>
      <c r="C20" s="192"/>
      <c r="D20" s="50"/>
      <c r="E20" s="50"/>
      <c r="F20" s="204"/>
      <c r="G20" s="204"/>
      <c r="H20" s="204"/>
      <c r="I20" s="60"/>
      <c r="J20" s="52"/>
      <c r="K20" s="50"/>
      <c r="L20" s="64"/>
      <c r="M20" s="16"/>
      <c r="N20" s="50"/>
      <c r="O20" s="50"/>
      <c r="P20" s="50"/>
      <c r="Q20" s="50"/>
      <c r="R20" s="60"/>
      <c r="S20" s="60"/>
      <c r="T20" s="52"/>
      <c r="Z20" s="4"/>
      <c r="AA20" s="4"/>
      <c r="AB20" s="4"/>
    </row>
    <row r="21" spans="1:44" x14ac:dyDescent="0.25">
      <c r="B21" s="133"/>
      <c r="C21" s="107"/>
      <c r="D21" s="122"/>
      <c r="E21" s="122"/>
      <c r="F21" s="134"/>
      <c r="G21" s="134"/>
      <c r="H21" s="134"/>
      <c r="I21" s="134"/>
      <c r="J21" s="124"/>
      <c r="K21" s="50"/>
      <c r="L21" s="133"/>
      <c r="M21" s="107"/>
      <c r="N21" s="122"/>
      <c r="O21" s="122"/>
      <c r="P21" s="134"/>
      <c r="Q21" s="134"/>
      <c r="R21" s="134"/>
      <c r="S21" s="134"/>
      <c r="T21" s="124"/>
      <c r="Z21" s="4"/>
      <c r="AA21" s="4"/>
      <c r="AB21" s="4"/>
    </row>
    <row r="22" spans="1:44" s="146" customFormat="1" ht="13.8" x14ac:dyDescent="0.25">
      <c r="B22" s="137" t="s">
        <v>26</v>
      </c>
      <c r="C22" s="138" t="s">
        <v>27</v>
      </c>
      <c r="D22" s="138"/>
      <c r="E22" s="138"/>
      <c r="F22" s="138"/>
      <c r="G22" s="138"/>
      <c r="H22" s="139"/>
      <c r="I22" s="140"/>
      <c r="J22" s="141"/>
      <c r="K22" s="142"/>
      <c r="L22" s="137" t="s">
        <v>29</v>
      </c>
      <c r="M22" s="138"/>
      <c r="N22" s="138"/>
      <c r="O22" s="138"/>
      <c r="P22" s="143"/>
      <c r="Q22" s="143"/>
      <c r="R22" s="144"/>
      <c r="S22" s="145"/>
      <c r="T22" s="141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4"/>
      <c r="AO22" s="4"/>
    </row>
    <row r="23" spans="1:44" x14ac:dyDescent="0.25">
      <c r="B23" s="63"/>
      <c r="C23" s="2"/>
      <c r="D23" s="2"/>
      <c r="E23" s="2"/>
      <c r="F23" s="2"/>
      <c r="G23" s="2"/>
      <c r="H23" s="3"/>
      <c r="I23" s="5"/>
      <c r="J23" s="20"/>
      <c r="K23" s="4"/>
      <c r="L23" s="1"/>
      <c r="M23" s="2"/>
      <c r="N23" s="2"/>
      <c r="O23" s="2"/>
      <c r="P23" s="2"/>
      <c r="Q23" s="2"/>
      <c r="R23" s="3"/>
      <c r="S23" s="5"/>
      <c r="T23" s="20"/>
      <c r="U23" s="206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</row>
    <row r="24" spans="1:44" x14ac:dyDescent="0.25">
      <c r="B24" s="64" t="s">
        <v>9</v>
      </c>
      <c r="C24" s="2"/>
      <c r="D24" s="2"/>
      <c r="E24" s="2"/>
      <c r="F24" s="2"/>
      <c r="G24" s="2"/>
      <c r="H24" s="3"/>
      <c r="I24" s="5"/>
      <c r="J24" s="20"/>
      <c r="K24" s="4"/>
      <c r="L24" s="64" t="s">
        <v>9</v>
      </c>
      <c r="M24" s="2"/>
      <c r="N24" s="2"/>
      <c r="O24" s="68"/>
      <c r="P24" s="68"/>
      <c r="Q24" s="68"/>
      <c r="R24" s="12"/>
      <c r="S24" s="242" t="str">
        <f>IF(U37=FALSE,"Abweichung begründen  ","")</f>
        <v xml:space="preserve">Abweichung begründen  </v>
      </c>
      <c r="T24" s="20"/>
      <c r="U24" s="206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</row>
    <row r="25" spans="1:44" ht="13.8" x14ac:dyDescent="0.25">
      <c r="B25" s="29" t="s">
        <v>10</v>
      </c>
      <c r="C25" s="2"/>
      <c r="D25" s="22"/>
      <c r="E25" s="422"/>
      <c r="F25" s="423"/>
      <c r="G25" s="65" t="s">
        <v>1</v>
      </c>
      <c r="H25" s="422"/>
      <c r="I25" s="423"/>
      <c r="J25" s="20"/>
      <c r="K25" s="4"/>
      <c r="L25" s="154" t="s">
        <v>10</v>
      </c>
      <c r="M25" s="2"/>
      <c r="N25" s="22"/>
      <c r="O25" s="422"/>
      <c r="P25" s="423"/>
      <c r="Q25" s="65" t="s">
        <v>1</v>
      </c>
      <c r="R25" s="422"/>
      <c r="S25" s="423"/>
      <c r="T25" s="20"/>
      <c r="U25" s="206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146"/>
      <c r="AR25" s="146"/>
    </row>
    <row r="26" spans="1:44" ht="6" customHeight="1" x14ac:dyDescent="0.25">
      <c r="B26" s="379" t="s">
        <v>7</v>
      </c>
      <c r="C26" s="380"/>
      <c r="D26" s="2"/>
      <c r="E26" s="2"/>
      <c r="F26" s="2"/>
      <c r="G26" s="2"/>
      <c r="H26" s="2"/>
      <c r="I26" s="2"/>
      <c r="J26" s="20"/>
      <c r="K26" s="4"/>
      <c r="L26" s="1"/>
      <c r="M26" s="2"/>
      <c r="N26" s="2"/>
      <c r="O26" s="2"/>
      <c r="P26" s="2"/>
      <c r="Q26" s="2"/>
      <c r="R26" s="3"/>
      <c r="S26" s="5"/>
      <c r="T26" s="20"/>
      <c r="U26" s="206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</row>
    <row r="27" spans="1:44" x14ac:dyDescent="0.25">
      <c r="B27" s="379"/>
      <c r="C27" s="380"/>
      <c r="D27" s="2"/>
      <c r="E27" s="427"/>
      <c r="F27" s="428"/>
      <c r="G27" s="428"/>
      <c r="H27" s="428"/>
      <c r="I27" s="429"/>
      <c r="J27" s="20"/>
      <c r="K27" s="6"/>
      <c r="L27" s="7" t="s">
        <v>7</v>
      </c>
      <c r="M27" s="16"/>
      <c r="N27" s="16"/>
      <c r="O27" s="381" t="str">
        <f>IF(ISBLANK(E27)," ",IF(Q9="J",E27," "))</f>
        <v xml:space="preserve"> </v>
      </c>
      <c r="P27" s="382"/>
      <c r="Q27" s="382"/>
      <c r="R27" s="382"/>
      <c r="S27" s="382"/>
      <c r="T27" s="20"/>
      <c r="U27" s="206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</row>
    <row r="28" spans="1:44" ht="6" customHeight="1" x14ac:dyDescent="0.25">
      <c r="B28" s="18"/>
      <c r="C28" s="16"/>
      <c r="D28" s="16"/>
      <c r="E28" s="15"/>
      <c r="F28" s="2"/>
      <c r="G28" s="2"/>
      <c r="H28" s="3"/>
      <c r="I28" s="5"/>
      <c r="J28" s="20"/>
      <c r="K28" s="6"/>
      <c r="L28" s="7"/>
      <c r="M28" s="6"/>
      <c r="N28" s="16"/>
      <c r="O28" s="16"/>
      <c r="P28" s="6"/>
      <c r="Q28" s="6"/>
      <c r="R28" s="12"/>
      <c r="S28" s="13"/>
      <c r="T28" s="20"/>
      <c r="U28" s="206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</row>
    <row r="29" spans="1:44" x14ac:dyDescent="0.25">
      <c r="B29" s="29" t="s">
        <v>8</v>
      </c>
      <c r="C29" s="15"/>
      <c r="D29" s="15"/>
      <c r="E29" s="427"/>
      <c r="F29" s="428"/>
      <c r="G29" s="428"/>
      <c r="H29" s="428"/>
      <c r="I29" s="429"/>
      <c r="J29" s="11"/>
      <c r="K29" s="6"/>
      <c r="L29" s="154" t="s">
        <v>8</v>
      </c>
      <c r="M29" s="16"/>
      <c r="N29" s="16"/>
      <c r="O29" s="383" t="str">
        <f>IF(ISBLANK(E29)," ",IF(Q9="J",E29," "))</f>
        <v xml:space="preserve"> </v>
      </c>
      <c r="P29" s="384"/>
      <c r="Q29" s="384"/>
      <c r="R29" s="384"/>
      <c r="S29" s="384"/>
      <c r="T29" s="11"/>
      <c r="U29" s="206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</row>
    <row r="30" spans="1:44" ht="6" customHeight="1" x14ac:dyDescent="0.25">
      <c r="B30" s="171"/>
      <c r="C30" s="172"/>
      <c r="D30" s="172"/>
      <c r="E30" s="172"/>
      <c r="F30" s="6"/>
      <c r="G30" s="6"/>
      <c r="H30" s="12"/>
      <c r="I30" s="13"/>
      <c r="J30" s="11"/>
      <c r="K30" s="6"/>
      <c r="L30" s="7"/>
      <c r="M30" s="6"/>
      <c r="N30" s="16"/>
      <c r="O30" s="16"/>
      <c r="P30" s="6"/>
      <c r="Q30" s="6"/>
      <c r="R30" s="12"/>
      <c r="S30" s="13"/>
      <c r="T30" s="11"/>
      <c r="U30" s="206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</row>
    <row r="31" spans="1:44" ht="6" customHeight="1" x14ac:dyDescent="0.25">
      <c r="B31" s="36"/>
      <c r="C31" s="37"/>
      <c r="D31" s="37"/>
      <c r="E31" s="37"/>
      <c r="F31" s="37"/>
      <c r="G31" s="37"/>
      <c r="H31" s="38"/>
      <c r="I31" s="39"/>
      <c r="J31" s="40"/>
      <c r="K31" s="6"/>
      <c r="L31" s="36"/>
      <c r="M31" s="37"/>
      <c r="N31" s="37"/>
      <c r="O31" s="37"/>
      <c r="P31" s="37"/>
      <c r="Q31" s="37"/>
      <c r="R31" s="38"/>
      <c r="S31" s="39"/>
      <c r="T31" s="40"/>
      <c r="U31" s="206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</row>
    <row r="32" spans="1:44" x14ac:dyDescent="0.25">
      <c r="A32" s="74"/>
      <c r="B32" s="29" t="s">
        <v>15</v>
      </c>
      <c r="C32" s="15" t="s">
        <v>33</v>
      </c>
      <c r="D32" s="2"/>
      <c r="E32" s="66"/>
      <c r="F32" s="51"/>
      <c r="G32" s="12"/>
      <c r="H32" s="115"/>
      <c r="I32" s="17" t="s">
        <v>12</v>
      </c>
      <c r="J32" s="11"/>
      <c r="K32" s="6"/>
      <c r="L32" s="162" t="s">
        <v>15</v>
      </c>
      <c r="M32" s="163" t="s">
        <v>33</v>
      </c>
      <c r="N32" s="2"/>
      <c r="O32" s="66"/>
      <c r="P32" s="51"/>
      <c r="Q32" s="12"/>
      <c r="R32" s="115"/>
      <c r="S32" s="17" t="s">
        <v>12</v>
      </c>
      <c r="T32" s="11"/>
      <c r="U32" s="206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</row>
    <row r="33" spans="1:44" ht="7.2" customHeight="1" x14ac:dyDescent="0.25">
      <c r="A33" s="74"/>
      <c r="B33" s="162"/>
      <c r="C33" s="163"/>
      <c r="D33" s="2"/>
      <c r="E33" s="66"/>
      <c r="F33" s="51"/>
      <c r="G33" s="12"/>
      <c r="H33" s="165"/>
      <c r="I33" s="17"/>
      <c r="J33" s="11"/>
      <c r="K33" s="6"/>
      <c r="L33" s="162"/>
      <c r="M33" s="163"/>
      <c r="N33" s="2"/>
      <c r="O33" s="66"/>
      <c r="P33" s="51"/>
      <c r="Q33" s="12"/>
      <c r="R33" s="165"/>
      <c r="S33" s="17"/>
      <c r="T33" s="11"/>
      <c r="U33" s="241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</row>
    <row r="34" spans="1:44" x14ac:dyDescent="0.25">
      <c r="A34" s="74"/>
      <c r="B34" s="162"/>
      <c r="C34" s="234" t="s">
        <v>88</v>
      </c>
      <c r="D34" s="2"/>
      <c r="E34" s="66"/>
      <c r="F34" s="51"/>
      <c r="G34" s="12"/>
      <c r="H34" s="115"/>
      <c r="I34" s="17" t="s">
        <v>12</v>
      </c>
      <c r="J34" s="11"/>
      <c r="K34" s="6"/>
      <c r="L34" s="162"/>
      <c r="M34" s="163" t="s">
        <v>88</v>
      </c>
      <c r="N34" s="2"/>
      <c r="O34" s="66"/>
      <c r="P34" s="51"/>
      <c r="Q34" s="12"/>
      <c r="R34" s="115" t="str">
        <f>IF($Q$9="J",H34,"")</f>
        <v/>
      </c>
      <c r="S34" s="17" t="s">
        <v>12</v>
      </c>
      <c r="T34" s="11"/>
    </row>
    <row r="35" spans="1:44" x14ac:dyDescent="0.25">
      <c r="A35" s="74"/>
      <c r="B35" s="252"/>
      <c r="C35" s="439" t="s">
        <v>98</v>
      </c>
      <c r="D35" s="439"/>
      <c r="E35" s="439"/>
      <c r="F35" s="439"/>
      <c r="G35" s="439"/>
      <c r="H35" s="441"/>
      <c r="I35" s="17"/>
      <c r="J35" s="11"/>
      <c r="K35" s="6"/>
      <c r="L35" s="252"/>
      <c r="M35" s="439" t="s">
        <v>98</v>
      </c>
      <c r="N35" s="439"/>
      <c r="O35" s="439"/>
      <c r="P35" s="439"/>
      <c r="Q35" s="439"/>
      <c r="R35" s="440"/>
      <c r="S35" s="17"/>
      <c r="T35" s="11"/>
    </row>
    <row r="36" spans="1:44" ht="6.6" customHeight="1" x14ac:dyDescent="0.25">
      <c r="A36" s="74"/>
      <c r="B36" s="162"/>
      <c r="C36" s="163"/>
      <c r="D36" s="2"/>
      <c r="E36" s="66"/>
      <c r="F36" s="51"/>
      <c r="G36" s="12"/>
      <c r="H36" s="165"/>
      <c r="I36" s="17"/>
      <c r="J36" s="11"/>
      <c r="K36" s="6"/>
      <c r="L36" s="162"/>
      <c r="M36" s="163"/>
      <c r="N36" s="2"/>
      <c r="O36" s="66"/>
      <c r="P36" s="51"/>
      <c r="Q36" s="12"/>
      <c r="R36" s="165"/>
      <c r="S36" s="17"/>
      <c r="T36" s="11"/>
    </row>
    <row r="37" spans="1:44" x14ac:dyDescent="0.25">
      <c r="A37" s="74"/>
      <c r="B37" s="162"/>
      <c r="C37" s="163" t="s">
        <v>34</v>
      </c>
      <c r="D37" s="2"/>
      <c r="E37" s="66"/>
      <c r="F37" s="51"/>
      <c r="G37" s="12"/>
      <c r="H37" s="164" t="str">
        <f>IF(H34+H32=0,"",H32+H34)</f>
        <v/>
      </c>
      <c r="I37" s="17" t="s">
        <v>12</v>
      </c>
      <c r="J37" s="11"/>
      <c r="K37" s="6"/>
      <c r="L37" s="162"/>
      <c r="M37" s="163" t="s">
        <v>34</v>
      </c>
      <c r="N37" s="2"/>
      <c r="O37" s="66"/>
      <c r="P37" s="51"/>
      <c r="Q37" s="12"/>
      <c r="R37" s="164" t="str">
        <f>IF($Q$9="J",R32+R34,"")</f>
        <v/>
      </c>
      <c r="S37" s="17" t="s">
        <v>12</v>
      </c>
      <c r="T37" s="11"/>
    </row>
    <row r="38" spans="1:44" ht="6" customHeight="1" x14ac:dyDescent="0.25">
      <c r="B38" s="154"/>
      <c r="C38" s="155"/>
      <c r="D38" s="155"/>
      <c r="E38" s="155"/>
      <c r="F38" s="6"/>
      <c r="G38" s="6"/>
      <c r="H38" s="12"/>
      <c r="I38" s="13"/>
      <c r="J38" s="11"/>
      <c r="K38" s="6"/>
      <c r="L38" s="7"/>
      <c r="M38" s="6"/>
      <c r="N38" s="16"/>
      <c r="O38" s="16"/>
      <c r="P38" s="6"/>
      <c r="Q38" s="6"/>
      <c r="R38" s="12"/>
      <c r="S38" s="13"/>
      <c r="T38" s="11"/>
    </row>
    <row r="39" spans="1:44" ht="7.5" customHeight="1" x14ac:dyDescent="0.25">
      <c r="B39" s="36"/>
      <c r="C39" s="37"/>
      <c r="D39" s="37"/>
      <c r="E39" s="37"/>
      <c r="F39" s="37"/>
      <c r="G39" s="37"/>
      <c r="H39" s="38"/>
      <c r="I39" s="39"/>
      <c r="J39" s="40"/>
      <c r="K39" s="6"/>
      <c r="L39" s="36"/>
      <c r="M39" s="37"/>
      <c r="N39" s="37"/>
      <c r="O39" s="37"/>
      <c r="P39" s="37"/>
      <c r="Q39" s="37"/>
      <c r="R39" s="38"/>
      <c r="S39" s="39"/>
      <c r="T39" s="40"/>
    </row>
    <row r="40" spans="1:44" ht="12.75" customHeight="1" x14ac:dyDescent="0.25">
      <c r="A40" s="74"/>
      <c r="B40" s="414" t="s">
        <v>58</v>
      </c>
      <c r="C40" s="415"/>
      <c r="D40" s="415"/>
      <c r="E40" s="415"/>
      <c r="F40" s="415"/>
      <c r="G40" s="415"/>
      <c r="H40" s="93"/>
      <c r="I40" s="17" t="s">
        <v>24</v>
      </c>
      <c r="J40" s="11"/>
      <c r="K40" s="6"/>
      <c r="L40" s="414" t="s">
        <v>39</v>
      </c>
      <c r="M40" s="415"/>
      <c r="N40" s="415"/>
      <c r="O40" s="415"/>
      <c r="P40" s="415"/>
      <c r="Q40" s="415"/>
      <c r="R40" s="93" t="str">
        <f>IF($Q$9="J",H40,"")</f>
        <v/>
      </c>
      <c r="S40" s="17" t="s">
        <v>24</v>
      </c>
      <c r="T40" s="11"/>
    </row>
    <row r="41" spans="1:44" x14ac:dyDescent="0.25">
      <c r="A41" s="74"/>
      <c r="B41" s="414"/>
      <c r="C41" s="415"/>
      <c r="D41" s="415"/>
      <c r="E41" s="415"/>
      <c r="F41" s="415"/>
      <c r="G41" s="415"/>
      <c r="H41" s="119"/>
      <c r="I41" s="17"/>
      <c r="J41" s="11"/>
      <c r="K41" s="6"/>
      <c r="L41" s="414"/>
      <c r="M41" s="415"/>
      <c r="N41" s="415"/>
      <c r="O41" s="415"/>
      <c r="P41" s="415"/>
      <c r="Q41" s="415"/>
      <c r="R41" s="119"/>
      <c r="S41" s="17"/>
      <c r="T41" s="11"/>
    </row>
    <row r="42" spans="1:44" ht="2.25" customHeight="1" x14ac:dyDescent="0.25">
      <c r="A42" s="74"/>
      <c r="B42" s="29"/>
      <c r="C42" s="15"/>
      <c r="D42" s="2"/>
      <c r="E42" s="66"/>
      <c r="F42" s="51"/>
      <c r="G42" s="12"/>
      <c r="H42" s="77"/>
      <c r="I42" s="13"/>
      <c r="J42" s="11"/>
      <c r="K42" s="6"/>
      <c r="L42" s="154"/>
      <c r="M42" s="155"/>
      <c r="N42" s="2"/>
      <c r="O42" s="66"/>
      <c r="P42" s="51"/>
      <c r="Q42" s="12"/>
      <c r="R42" s="78"/>
      <c r="S42" s="13"/>
      <c r="T42" s="11"/>
    </row>
    <row r="43" spans="1:44" s="74" customFormat="1" x14ac:dyDescent="0.25">
      <c r="B43" s="1" t="s">
        <v>16</v>
      </c>
      <c r="C43" s="14"/>
      <c r="D43" s="14"/>
      <c r="E43" s="14"/>
      <c r="F43" s="14"/>
      <c r="G43" s="442" t="str">
        <f>IF(H40&lt;=0,"",IF(H40&gt;45," Neubau begründen!   "," Neubau ok.   "))</f>
        <v/>
      </c>
      <c r="H43" s="442"/>
      <c r="I43" s="442"/>
      <c r="J43" s="443"/>
      <c r="K43" s="6"/>
      <c r="L43" s="1" t="s">
        <v>16</v>
      </c>
      <c r="M43" s="158"/>
      <c r="N43" s="158"/>
      <c r="O43" s="158"/>
      <c r="P43" s="251"/>
      <c r="Q43" s="442" t="str">
        <f>IF(R40="","",IF(R40&lt;=45,"",IF(R40&gt;45," Neubau begründen!   "," Neubau ok.   ")))</f>
        <v/>
      </c>
      <c r="R43" s="442"/>
      <c r="S43" s="442"/>
      <c r="T43" s="44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s="74" customFormat="1" ht="4.5" customHeight="1" x14ac:dyDescent="0.25">
      <c r="B44" s="1"/>
      <c r="C44" s="14"/>
      <c r="D44" s="14"/>
      <c r="E44" s="14"/>
      <c r="F44" s="6"/>
      <c r="G44" s="6"/>
      <c r="H44" s="12"/>
      <c r="I44" s="17"/>
      <c r="J44" s="11"/>
      <c r="K44" s="6"/>
      <c r="L44" s="1"/>
      <c r="M44" s="158"/>
      <c r="N44" s="158"/>
      <c r="O44" s="158"/>
      <c r="P44" s="6"/>
      <c r="Q44" s="6"/>
      <c r="R44" s="12"/>
      <c r="S44" s="17"/>
      <c r="T44" s="11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39" customHeight="1" x14ac:dyDescent="0.25">
      <c r="A45" s="75"/>
      <c r="B45" s="76"/>
      <c r="C45" s="424"/>
      <c r="D45" s="425"/>
      <c r="E45" s="425"/>
      <c r="F45" s="425"/>
      <c r="G45" s="425"/>
      <c r="H45" s="425"/>
      <c r="I45" s="426"/>
      <c r="J45" s="118"/>
      <c r="K45" s="6"/>
      <c r="L45" s="76"/>
      <c r="M45" s="424"/>
      <c r="N45" s="425"/>
      <c r="O45" s="425"/>
      <c r="P45" s="425"/>
      <c r="Q45" s="425"/>
      <c r="R45" s="425"/>
      <c r="S45" s="426"/>
      <c r="T45" s="118"/>
    </row>
    <row r="46" spans="1:44" ht="6" customHeight="1" x14ac:dyDescent="0.25">
      <c r="B46" s="19"/>
      <c r="C46" s="23"/>
      <c r="D46" s="23"/>
      <c r="E46" s="23"/>
      <c r="F46" s="23"/>
      <c r="G46" s="23"/>
      <c r="H46" s="24"/>
      <c r="I46" s="25"/>
      <c r="J46" s="26"/>
      <c r="K46" s="6"/>
      <c r="L46" s="19"/>
      <c r="M46" s="23"/>
      <c r="N46" s="23"/>
      <c r="O46" s="23"/>
      <c r="P46" s="23"/>
      <c r="Q46" s="23"/>
      <c r="R46" s="24"/>
      <c r="S46" s="25"/>
      <c r="T46" s="28"/>
    </row>
    <row r="47" spans="1:44" ht="5.25" customHeight="1" x14ac:dyDescent="0.25">
      <c r="B47" s="29"/>
      <c r="C47" s="15"/>
      <c r="D47" s="15"/>
      <c r="E47" s="15"/>
      <c r="F47" s="6"/>
      <c r="G47" s="6"/>
      <c r="H47" s="12"/>
      <c r="I47" s="13"/>
      <c r="J47" s="11"/>
      <c r="K47" s="6"/>
      <c r="L47" s="7"/>
      <c r="M47" s="160"/>
      <c r="N47" s="160"/>
      <c r="O47" s="160"/>
      <c r="P47" s="6"/>
      <c r="Q47" s="6"/>
      <c r="R47" s="12"/>
      <c r="S47" s="13"/>
      <c r="T47" s="11"/>
    </row>
    <row r="48" spans="1:44" s="74" customFormat="1" x14ac:dyDescent="0.25">
      <c r="B48" s="29" t="s">
        <v>11</v>
      </c>
      <c r="C48" s="15"/>
      <c r="D48" s="15"/>
      <c r="E48" s="61"/>
      <c r="F48" s="51" t="s">
        <v>0</v>
      </c>
      <c r="G48" s="117"/>
      <c r="H48" s="77"/>
      <c r="I48" s="13"/>
      <c r="J48" s="11"/>
      <c r="K48" s="6"/>
      <c r="L48" s="159" t="s">
        <v>11</v>
      </c>
      <c r="M48" s="160"/>
      <c r="N48" s="160"/>
      <c r="O48" s="61" t="str">
        <f>IF($Q$9="J",E48,IF($Q$9="J",E48," "))</f>
        <v xml:space="preserve"> </v>
      </c>
      <c r="P48" s="51" t="s">
        <v>0</v>
      </c>
      <c r="Q48" s="117"/>
      <c r="R48" s="77"/>
      <c r="S48" s="13"/>
      <c r="T48" s="11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7" s="74" customFormat="1" ht="4.95" customHeight="1" x14ac:dyDescent="0.25">
      <c r="B49" s="29"/>
      <c r="C49" s="15"/>
      <c r="D49" s="15"/>
      <c r="E49" s="66"/>
      <c r="F49" s="51"/>
      <c r="G49" s="12"/>
      <c r="H49" s="77"/>
      <c r="I49" s="13"/>
      <c r="J49" s="11"/>
      <c r="K49" s="6"/>
      <c r="L49" s="159"/>
      <c r="M49" s="160"/>
      <c r="N49" s="160"/>
      <c r="O49" s="66"/>
      <c r="P49" s="51"/>
      <c r="Q49" s="12"/>
      <c r="R49" s="77"/>
      <c r="S49" s="13"/>
      <c r="T49" s="11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7" s="74" customFormat="1" x14ac:dyDescent="0.25">
      <c r="B50" s="1" t="s">
        <v>71</v>
      </c>
      <c r="C50" s="14"/>
      <c r="D50" s="14"/>
      <c r="E50" s="14"/>
      <c r="F50" s="416" t="str">
        <f>IF(E48="","",IF(E48&lt;3.5," Befestigungsbreite begründen!  "," Befestigungsbreite ok.  "))</f>
        <v/>
      </c>
      <c r="G50" s="416"/>
      <c r="H50" s="416"/>
      <c r="I50" s="416"/>
      <c r="J50" s="11"/>
      <c r="K50" s="6"/>
      <c r="L50" s="1" t="s">
        <v>32</v>
      </c>
      <c r="M50" s="158"/>
      <c r="N50" s="158"/>
      <c r="O50" s="158"/>
      <c r="P50" s="416" t="str">
        <f>IF(O48=" "," ",IF(O48&gt;3.5," Befestigungsbreite begründen!  "," Befestigungsbreite ok.  "))</f>
        <v xml:space="preserve"> </v>
      </c>
      <c r="Q50" s="416"/>
      <c r="R50" s="416"/>
      <c r="S50" s="416"/>
      <c r="T50" s="1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7" s="74" customFormat="1" ht="4.5" customHeight="1" x14ac:dyDescent="0.25">
      <c r="B51" s="1"/>
      <c r="C51" s="14"/>
      <c r="D51" s="14"/>
      <c r="E51" s="14"/>
      <c r="F51" s="6"/>
      <c r="G51" s="6"/>
      <c r="H51" s="12"/>
      <c r="I51" s="17"/>
      <c r="J51" s="11"/>
      <c r="K51" s="6"/>
      <c r="L51" s="87"/>
      <c r="M51" s="158"/>
      <c r="N51" s="158"/>
      <c r="O51" s="158"/>
      <c r="P51" s="6"/>
      <c r="Q51" s="6"/>
      <c r="R51" s="12"/>
      <c r="S51" s="17"/>
      <c r="T51" s="11"/>
      <c r="Y51" s="99"/>
      <c r="Z51" s="99"/>
      <c r="AA51" s="99"/>
      <c r="AB51" s="99"/>
      <c r="AC51" s="16"/>
      <c r="AD51" s="16"/>
      <c r="AE51" s="16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7" s="74" customFormat="1" ht="43.95" customHeight="1" x14ac:dyDescent="0.25">
      <c r="B52" s="79"/>
      <c r="C52" s="419"/>
      <c r="D52" s="420"/>
      <c r="E52" s="420"/>
      <c r="F52" s="420"/>
      <c r="G52" s="420"/>
      <c r="H52" s="420"/>
      <c r="I52" s="421"/>
      <c r="J52" s="80"/>
      <c r="K52" s="81"/>
      <c r="L52" s="87"/>
      <c r="M52" s="419"/>
      <c r="N52" s="420"/>
      <c r="O52" s="420"/>
      <c r="P52" s="420"/>
      <c r="Q52" s="420"/>
      <c r="R52" s="420"/>
      <c r="S52" s="421"/>
      <c r="T52" s="151"/>
      <c r="AC52" s="4"/>
      <c r="AD52" s="4"/>
      <c r="AE52" s="4"/>
    </row>
    <row r="53" spans="1:47" ht="6" customHeight="1" x14ac:dyDescent="0.25">
      <c r="B53" s="19"/>
      <c r="C53" s="23"/>
      <c r="D53" s="23"/>
      <c r="E53" s="23"/>
      <c r="F53" s="23"/>
      <c r="G53" s="23"/>
      <c r="H53" s="24"/>
      <c r="I53" s="25"/>
      <c r="J53" s="26"/>
      <c r="K53" s="6"/>
      <c r="L53" s="19"/>
      <c r="M53" s="23"/>
      <c r="N53" s="23"/>
      <c r="O53" s="23"/>
      <c r="P53" s="23"/>
      <c r="Q53" s="23"/>
      <c r="R53" s="24"/>
      <c r="S53" s="25"/>
      <c r="T53" s="28"/>
      <c r="X53" s="99"/>
    </row>
    <row r="54" spans="1:47" ht="12.75" customHeight="1" x14ac:dyDescent="0.25">
      <c r="A54" s="305"/>
      <c r="B54" s="305"/>
      <c r="C54" s="305"/>
      <c r="D54" s="305"/>
      <c r="E54" s="305"/>
      <c r="F54" s="305"/>
      <c r="G54" s="305"/>
      <c r="H54" s="305"/>
      <c r="I54" s="305"/>
      <c r="K54" s="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</row>
    <row r="55" spans="1:47" s="16" customFormat="1" ht="13.5" customHeight="1" x14ac:dyDescent="0.25">
      <c r="A55" s="306"/>
      <c r="B55" s="306"/>
      <c r="C55" s="306"/>
      <c r="D55" s="306"/>
      <c r="E55" s="306"/>
      <c r="F55" s="306"/>
      <c r="G55" s="306"/>
      <c r="H55" s="307"/>
      <c r="I55" s="308"/>
      <c r="R55" s="95"/>
      <c r="S55" s="96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</row>
    <row r="56" spans="1:47" ht="6" customHeight="1" x14ac:dyDescent="0.25">
      <c r="B56" s="100"/>
      <c r="C56" s="101"/>
      <c r="D56" s="88"/>
      <c r="E56" s="88"/>
      <c r="F56" s="102"/>
      <c r="G56" s="103"/>
      <c r="H56" s="104"/>
      <c r="I56" s="105"/>
      <c r="J56" s="106"/>
      <c r="K56" s="6"/>
      <c r="L56" s="100"/>
      <c r="M56" s="101"/>
      <c r="N56" s="88"/>
      <c r="O56" s="88"/>
      <c r="P56" s="102"/>
      <c r="Q56" s="103"/>
      <c r="R56" s="104"/>
      <c r="S56" s="105"/>
      <c r="T56" s="106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</row>
    <row r="57" spans="1:47" x14ac:dyDescent="0.25">
      <c r="B57" s="21" t="s">
        <v>40</v>
      </c>
      <c r="C57" s="58"/>
      <c r="D57" s="56"/>
      <c r="E57" s="56"/>
      <c r="F57" s="57"/>
      <c r="G57" s="6"/>
      <c r="H57" s="54"/>
      <c r="I57" s="10"/>
      <c r="J57" s="11"/>
      <c r="K57" s="6"/>
      <c r="L57" s="21" t="s">
        <v>40</v>
      </c>
      <c r="M57" s="58"/>
      <c r="N57" s="56"/>
      <c r="O57" s="56"/>
      <c r="P57" s="57"/>
      <c r="Q57" s="6"/>
      <c r="R57" s="54"/>
      <c r="S57" s="10"/>
      <c r="T57" s="11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</row>
    <row r="58" spans="1:47" ht="5.25" customHeight="1" x14ac:dyDescent="0.25">
      <c r="B58" s="21"/>
      <c r="C58" s="58"/>
      <c r="D58" s="56"/>
      <c r="E58" s="56"/>
      <c r="F58" s="56"/>
      <c r="G58" s="56"/>
      <c r="H58" s="56"/>
      <c r="I58" s="10"/>
      <c r="J58" s="11"/>
      <c r="K58" s="6"/>
      <c r="L58" s="21"/>
      <c r="M58" s="58"/>
      <c r="N58" s="56"/>
      <c r="O58" s="56"/>
      <c r="P58" s="56"/>
      <c r="Q58" s="56"/>
      <c r="R58" s="56"/>
      <c r="S58" s="10"/>
      <c r="T58" s="11"/>
      <c r="W58" s="99"/>
    </row>
    <row r="59" spans="1:47" ht="36.75" customHeight="1" thickBot="1" x14ac:dyDescent="0.3">
      <c r="B59" s="18"/>
      <c r="C59" s="387" t="s">
        <v>35</v>
      </c>
      <c r="D59" s="387"/>
      <c r="E59" s="387"/>
      <c r="F59" s="387"/>
      <c r="G59" s="449" t="s">
        <v>21</v>
      </c>
      <c r="H59" s="449"/>
      <c r="I59" s="10"/>
      <c r="J59" s="20"/>
      <c r="K59" s="2"/>
      <c r="L59" s="1"/>
      <c r="M59" s="387" t="s">
        <v>36</v>
      </c>
      <c r="N59" s="387"/>
      <c r="O59" s="387"/>
      <c r="P59" s="387"/>
      <c r="Q59" s="387" t="s">
        <v>21</v>
      </c>
      <c r="R59" s="387"/>
      <c r="S59" s="10"/>
      <c r="T59" s="28"/>
    </row>
    <row r="60" spans="1:47" x14ac:dyDescent="0.25">
      <c r="B60" s="18"/>
      <c r="C60" s="436"/>
      <c r="D60" s="437"/>
      <c r="E60" s="437"/>
      <c r="F60" s="438"/>
      <c r="G60" s="388"/>
      <c r="H60" s="389"/>
      <c r="I60" s="10"/>
      <c r="J60" s="28"/>
      <c r="L60" s="18"/>
      <c r="M60" s="444" t="str">
        <f>IF(C60="","",IF($Q$9="J",C60,""))</f>
        <v/>
      </c>
      <c r="N60" s="445"/>
      <c r="O60" s="445"/>
      <c r="P60" s="446"/>
      <c r="Q60" s="388" t="str">
        <f>IF(G60="","",IF($Q$9="J",G60,0))</f>
        <v/>
      </c>
      <c r="R60" s="389"/>
      <c r="S60" s="10"/>
      <c r="T60" s="28"/>
      <c r="U60" s="245"/>
      <c r="V60" s="246"/>
    </row>
    <row r="61" spans="1:47" x14ac:dyDescent="0.25">
      <c r="B61" s="18"/>
      <c r="C61" s="430"/>
      <c r="D61" s="431"/>
      <c r="E61" s="431"/>
      <c r="F61" s="432"/>
      <c r="G61" s="390"/>
      <c r="H61" s="391"/>
      <c r="I61" s="10"/>
      <c r="J61" s="28"/>
      <c r="L61" s="18"/>
      <c r="M61" s="433" t="str">
        <f>IF(C61="","",IF($Q$9="J",C61,""))</f>
        <v/>
      </c>
      <c r="N61" s="434"/>
      <c r="O61" s="434"/>
      <c r="P61" s="435"/>
      <c r="Q61" s="390" t="str">
        <f>IF(G61="","",IF($Q$9="J",G61,0))</f>
        <v/>
      </c>
      <c r="R61" s="391"/>
      <c r="S61" s="10"/>
      <c r="T61" s="28"/>
      <c r="U61" s="245"/>
      <c r="V61" s="246"/>
    </row>
    <row r="62" spans="1:47" x14ac:dyDescent="0.25">
      <c r="B62" s="18"/>
      <c r="C62" s="430"/>
      <c r="D62" s="431"/>
      <c r="E62" s="431"/>
      <c r="F62" s="432"/>
      <c r="G62" s="390"/>
      <c r="H62" s="391"/>
      <c r="I62" s="10"/>
      <c r="J62" s="28"/>
      <c r="L62" s="18"/>
      <c r="M62" s="433" t="str">
        <f>IF(C62="","",IF($Q$9="J",C62,""))</f>
        <v/>
      </c>
      <c r="N62" s="434"/>
      <c r="O62" s="434"/>
      <c r="P62" s="435"/>
      <c r="Q62" s="390" t="str">
        <f>IF(G62="","",IF($Q$9="J",G62,0))</f>
        <v/>
      </c>
      <c r="R62" s="391"/>
      <c r="S62" s="10"/>
      <c r="T62" s="28"/>
    </row>
    <row r="63" spans="1:47" ht="7.5" customHeight="1" x14ac:dyDescent="0.25">
      <c r="B63" s="18"/>
      <c r="C63" s="27"/>
      <c r="D63" s="27"/>
      <c r="E63" s="27"/>
      <c r="F63" s="27"/>
      <c r="G63" s="27"/>
      <c r="H63" s="27"/>
      <c r="I63" s="10"/>
      <c r="J63" s="28"/>
      <c r="K63" s="6"/>
      <c r="L63" s="18"/>
      <c r="M63" s="27"/>
      <c r="N63" s="27"/>
      <c r="O63" s="27"/>
      <c r="P63" s="27"/>
      <c r="Q63" s="27"/>
      <c r="R63" s="27"/>
      <c r="S63" s="10"/>
      <c r="T63" s="74"/>
      <c r="AB63" s="4"/>
    </row>
    <row r="64" spans="1:47" ht="12.75" customHeight="1" x14ac:dyDescent="0.3">
      <c r="A64" s="31"/>
      <c r="B64" s="255"/>
      <c r="C64" s="328" t="s">
        <v>76</v>
      </c>
      <c r="D64" s="328"/>
      <c r="E64" s="328"/>
      <c r="F64" s="329"/>
      <c r="G64" s="392">
        <f>SUM(G60:G62)</f>
        <v>0</v>
      </c>
      <c r="H64" s="393"/>
      <c r="I64" s="116"/>
      <c r="J64" s="30"/>
      <c r="K64" s="6"/>
      <c r="L64" s="255"/>
      <c r="M64" s="328" t="s">
        <v>76</v>
      </c>
      <c r="N64" s="328"/>
      <c r="O64" s="328"/>
      <c r="P64" s="329"/>
      <c r="Q64" s="392">
        <f>MIN(G64,SUM(Q60:Q62))</f>
        <v>0</v>
      </c>
      <c r="R64" s="393"/>
      <c r="S64" s="116"/>
      <c r="T64" s="30"/>
    </row>
    <row r="65" spans="1:44" ht="7.5" customHeight="1" x14ac:dyDescent="0.25">
      <c r="B65" s="18"/>
      <c r="C65" s="27"/>
      <c r="D65" s="27"/>
      <c r="E65" s="27"/>
      <c r="F65" s="27"/>
      <c r="G65" s="263"/>
      <c r="H65" s="264"/>
      <c r="I65" s="265"/>
      <c r="J65" s="28"/>
      <c r="K65" s="6"/>
      <c r="L65" s="18"/>
      <c r="M65" s="16"/>
      <c r="N65" s="16"/>
      <c r="O65" s="16"/>
      <c r="P65" s="16"/>
      <c r="Q65" s="263"/>
      <c r="R65" s="264"/>
      <c r="S65" s="265"/>
      <c r="T65" s="28"/>
    </row>
    <row r="66" spans="1:44" x14ac:dyDescent="0.25">
      <c r="B66" s="21"/>
      <c r="C66" s="234" t="s">
        <v>77</v>
      </c>
      <c r="D66" s="235"/>
      <c r="E66" s="235"/>
      <c r="F66" s="51"/>
      <c r="G66" s="51"/>
      <c r="H66" s="266"/>
      <c r="I66" s="304">
        <f>IF(H37="",0,
IF(I12="x",MIN(0.8*G64,3500),
IF(I14="x",MIN(0.5*G64,1750),0)))</f>
        <v>0</v>
      </c>
      <c r="J66" s="11"/>
      <c r="K66" s="6"/>
      <c r="L66" s="21"/>
      <c r="M66" s="6" t="s">
        <v>77</v>
      </c>
      <c r="N66" s="6"/>
      <c r="O66" s="6"/>
      <c r="P66" s="6"/>
      <c r="Q66" s="267"/>
      <c r="R66" s="268"/>
      <c r="S66" s="323">
        <f>IF($Q$9="J",$I$66,
IF(H37="",$R$74,
IF(S12="x",MIN(0.8*S64,3500),
IF(S14="x",MIN(0.5*S64,1750),0))))</f>
        <v>0</v>
      </c>
      <c r="T66" s="11"/>
    </row>
    <row r="67" spans="1:44" ht="12" customHeight="1" x14ac:dyDescent="0.25">
      <c r="B67" s="21"/>
      <c r="C67" s="161"/>
      <c r="D67" s="161"/>
      <c r="E67" s="161"/>
      <c r="F67" s="161"/>
      <c r="G67" s="161"/>
      <c r="H67" s="161"/>
      <c r="I67" s="161"/>
      <c r="J67" s="11"/>
      <c r="K67" s="6"/>
      <c r="L67" s="21"/>
      <c r="M67" s="257" t="s">
        <v>78</v>
      </c>
      <c r="N67" s="256"/>
      <c r="O67" s="256"/>
      <c r="P67" s="256"/>
      <c r="Q67" s="256"/>
      <c r="R67" s="256"/>
      <c r="S67" s="54"/>
      <c r="T67" s="11"/>
    </row>
    <row r="68" spans="1:44" ht="6.75" customHeight="1" thickBot="1" x14ac:dyDescent="0.3">
      <c r="B68" s="19"/>
      <c r="C68" s="413"/>
      <c r="D68" s="413"/>
      <c r="E68" s="413"/>
      <c r="F68" s="413"/>
      <c r="G68" s="413"/>
      <c r="H68" s="413"/>
      <c r="I68" s="413"/>
      <c r="J68" s="26"/>
      <c r="K68" s="6"/>
      <c r="L68" s="19"/>
      <c r="M68" s="413"/>
      <c r="N68" s="413"/>
      <c r="O68" s="413"/>
      <c r="P68" s="413"/>
      <c r="Q68" s="413"/>
      <c r="R68" s="413"/>
      <c r="S68" s="413"/>
      <c r="T68" s="26"/>
    </row>
    <row r="69" spans="1:44" ht="6" customHeight="1" x14ac:dyDescent="0.25">
      <c r="B69" s="125"/>
      <c r="C69" s="126"/>
      <c r="D69" s="126"/>
      <c r="E69" s="126"/>
      <c r="F69" s="127"/>
      <c r="G69" s="127"/>
      <c r="H69" s="127"/>
      <c r="I69" s="127"/>
      <c r="J69" s="67"/>
      <c r="K69" s="6"/>
      <c r="L69" s="125"/>
      <c r="M69" s="126"/>
      <c r="N69" s="126"/>
      <c r="O69" s="126"/>
      <c r="P69" s="127"/>
      <c r="Q69" s="127"/>
      <c r="R69" s="127"/>
      <c r="S69" s="127"/>
      <c r="T69" s="67"/>
      <c r="Y69" s="2"/>
      <c r="Z69" s="2"/>
      <c r="AA69" s="2"/>
      <c r="AB69" s="2"/>
      <c r="AC69" s="2"/>
      <c r="AD69" s="2"/>
      <c r="AE69" s="2"/>
    </row>
    <row r="70" spans="1:44" x14ac:dyDescent="0.25">
      <c r="B70" s="21" t="s">
        <v>41</v>
      </c>
      <c r="C70" s="58"/>
      <c r="D70" s="56"/>
      <c r="E70" s="56"/>
      <c r="F70" s="57"/>
      <c r="G70" s="6"/>
      <c r="H70" s="54"/>
      <c r="I70" s="10"/>
      <c r="J70" s="11"/>
      <c r="K70" s="6"/>
      <c r="L70" s="21" t="s">
        <v>41</v>
      </c>
      <c r="M70" s="55"/>
      <c r="N70" s="55"/>
      <c r="O70" s="56"/>
      <c r="P70" s="8"/>
      <c r="Q70" s="8"/>
      <c r="R70" s="9"/>
      <c r="S70" s="10"/>
      <c r="T70" s="11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</row>
    <row r="71" spans="1:44" s="225" customFormat="1" ht="12" x14ac:dyDescent="0.25">
      <c r="B71" s="277"/>
      <c r="C71" s="274" t="s">
        <v>91</v>
      </c>
      <c r="D71" s="278"/>
      <c r="E71" s="278"/>
      <c r="F71" s="279"/>
      <c r="G71" s="280"/>
      <c r="H71" s="281"/>
      <c r="I71" s="282"/>
      <c r="J71" s="283"/>
      <c r="K71" s="280"/>
      <c r="L71" s="277"/>
      <c r="M71" s="274" t="s">
        <v>86</v>
      </c>
      <c r="N71" s="278"/>
      <c r="O71" s="278"/>
      <c r="P71" s="279"/>
      <c r="Q71" s="280"/>
      <c r="R71" s="281"/>
      <c r="S71" s="282"/>
      <c r="T71" s="283"/>
    </row>
    <row r="72" spans="1:44" ht="6.75" customHeight="1" x14ac:dyDescent="0.25">
      <c r="B72" s="18"/>
      <c r="C72" s="16"/>
      <c r="D72" s="16"/>
      <c r="E72" s="16"/>
      <c r="F72" s="16"/>
      <c r="G72" s="16"/>
      <c r="H72" s="95"/>
      <c r="I72" s="96"/>
      <c r="J72" s="28"/>
      <c r="K72" s="6"/>
      <c r="L72" s="18"/>
      <c r="M72" s="16"/>
      <c r="N72" s="16"/>
      <c r="O72" s="16"/>
      <c r="P72" s="16"/>
      <c r="Q72" s="16"/>
      <c r="R72" s="95"/>
      <c r="S72" s="96"/>
      <c r="T72" s="28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</row>
    <row r="73" spans="1:44" s="41" customFormat="1" ht="36" customHeight="1" thickBot="1" x14ac:dyDescent="0.3">
      <c r="B73" s="1"/>
      <c r="C73" s="385" t="s">
        <v>37</v>
      </c>
      <c r="D73" s="386"/>
      <c r="E73" s="386"/>
      <c r="F73" s="386"/>
      <c r="G73" s="387" t="s">
        <v>21</v>
      </c>
      <c r="H73" s="387"/>
      <c r="I73" s="253" t="s">
        <v>75</v>
      </c>
      <c r="J73" s="20"/>
      <c r="K73" s="6"/>
      <c r="L73" s="1"/>
      <c r="M73" s="385" t="s">
        <v>38</v>
      </c>
      <c r="N73" s="386"/>
      <c r="O73" s="386"/>
      <c r="P73" s="386"/>
      <c r="Q73" s="387" t="s">
        <v>21</v>
      </c>
      <c r="R73" s="387"/>
      <c r="S73" s="253" t="s">
        <v>75</v>
      </c>
      <c r="T73" s="20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</row>
    <row r="74" spans="1:44" ht="39" customHeight="1" x14ac:dyDescent="0.25">
      <c r="B74" s="18"/>
      <c r="C74" s="376" t="s">
        <v>92</v>
      </c>
      <c r="D74" s="377"/>
      <c r="E74" s="377"/>
      <c r="F74" s="378"/>
      <c r="G74" s="447"/>
      <c r="H74" s="448"/>
      <c r="I74" s="291">
        <f>IF(G74=0,0,
IF($I$12="x",0.7*G74,
IF($I$14="x",0.5*G74,"")))</f>
        <v>0</v>
      </c>
      <c r="J74" s="149"/>
      <c r="K74" s="6"/>
      <c r="L74" s="150"/>
      <c r="M74" s="376" t="s">
        <v>92</v>
      </c>
      <c r="N74" s="377"/>
      <c r="O74" s="377"/>
      <c r="P74" s="378"/>
      <c r="Q74" s="369">
        <f>IF($Q$9="J",G74,0)</f>
        <v>0</v>
      </c>
      <c r="R74" s="370"/>
      <c r="S74" s="291">
        <f>IF($Q$9="J",I74,
IF($I$12="x",0.7*Q74,
IF($I$14="x",0.5*Q74,0)))</f>
        <v>0</v>
      </c>
      <c r="T74" s="261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</row>
    <row r="75" spans="1:44" ht="44.25" customHeight="1" x14ac:dyDescent="0.25">
      <c r="B75" s="18"/>
      <c r="C75" s="364" t="s">
        <v>93</v>
      </c>
      <c r="D75" s="365"/>
      <c r="E75" s="365"/>
      <c r="F75" s="366"/>
      <c r="G75" s="369"/>
      <c r="H75" s="370"/>
      <c r="I75" s="292">
        <f>IF(G75=0,0,
IF($I$12="x",0.7*G75,
IF($I$14="x",0.5*G75,"")))</f>
        <v>0</v>
      </c>
      <c r="J75" s="149"/>
      <c r="K75" s="6"/>
      <c r="L75" s="150"/>
      <c r="M75" s="364" t="s">
        <v>99</v>
      </c>
      <c r="N75" s="365"/>
      <c r="O75" s="365"/>
      <c r="P75" s="366"/>
      <c r="Q75" s="369">
        <f>IF($Q$9="J",G75,0)</f>
        <v>0</v>
      </c>
      <c r="R75" s="370"/>
      <c r="S75" s="292">
        <f>IF($Q$9="J",I75,
IF($I$12="x",0.7*Q75,
IF($I$14="x",0.5*Q75,0)))</f>
        <v>0</v>
      </c>
      <c r="T75" s="262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</row>
    <row r="76" spans="1:44" ht="42.75" customHeight="1" x14ac:dyDescent="0.25">
      <c r="B76" s="18"/>
      <c r="C76" s="364" t="s">
        <v>94</v>
      </c>
      <c r="D76" s="365"/>
      <c r="E76" s="365"/>
      <c r="F76" s="366"/>
      <c r="G76" s="369"/>
      <c r="H76" s="370"/>
      <c r="I76" s="292">
        <f>IF(G76=0,0,
IF($I$12="x",0.7*G76,
IF($I$14="x",0.5*G76,"")))</f>
        <v>0</v>
      </c>
      <c r="J76" s="149"/>
      <c r="K76" s="6"/>
      <c r="L76" s="150"/>
      <c r="M76" s="364" t="s">
        <v>100</v>
      </c>
      <c r="N76" s="365"/>
      <c r="O76" s="365"/>
      <c r="P76" s="366"/>
      <c r="Q76" s="369">
        <f>IF($Q$9="J",G76,0)</f>
        <v>0</v>
      </c>
      <c r="R76" s="370"/>
      <c r="S76" s="292">
        <f>IF($Q$9="J",I76,
IF($I$12="x",0.7*Q76,
IF($I$14="x",0.5*Q76,0)))</f>
        <v>0</v>
      </c>
      <c r="T76" s="262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</row>
    <row r="77" spans="1:44" ht="39" customHeight="1" x14ac:dyDescent="0.25">
      <c r="B77" s="18"/>
      <c r="C77" s="364" t="s">
        <v>101</v>
      </c>
      <c r="D77" s="365"/>
      <c r="E77" s="365"/>
      <c r="F77" s="366"/>
      <c r="G77" s="369"/>
      <c r="H77" s="370"/>
      <c r="I77" s="292">
        <f>IF(G77=0,0,
IF($I$12="x",0.7*G77,
IF($I$14="x",0.5*G77,"")))</f>
        <v>0</v>
      </c>
      <c r="J77" s="149"/>
      <c r="K77" s="6"/>
      <c r="L77" s="150"/>
      <c r="M77" s="364" t="s">
        <v>101</v>
      </c>
      <c r="N77" s="365"/>
      <c r="O77" s="365"/>
      <c r="P77" s="366"/>
      <c r="Q77" s="369">
        <f>IF($Q$9="J",G77,0)</f>
        <v>0</v>
      </c>
      <c r="R77" s="370"/>
      <c r="S77" s="292">
        <f>IF($Q$9="J",I77,
IF($I$12="x",0.7*Q77,
IF($I$14="x",0.5*Q77,0)))</f>
        <v>0</v>
      </c>
      <c r="T77" s="262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</row>
    <row r="78" spans="1:44" ht="9" customHeight="1" x14ac:dyDescent="0.25">
      <c r="B78" s="18"/>
      <c r="C78" s="166"/>
      <c r="D78" s="166"/>
      <c r="E78" s="166"/>
      <c r="F78" s="166"/>
      <c r="G78" s="166"/>
      <c r="H78" s="166"/>
      <c r="I78" s="166"/>
      <c r="J78" s="28"/>
      <c r="K78" s="6"/>
      <c r="L78" s="18"/>
      <c r="M78" s="166"/>
      <c r="N78" s="166"/>
      <c r="O78" s="166"/>
      <c r="P78" s="166"/>
      <c r="Q78" s="166"/>
      <c r="R78" s="166"/>
      <c r="S78" s="166"/>
      <c r="T78" s="166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</row>
    <row r="79" spans="1:44" ht="6" customHeight="1" x14ac:dyDescent="0.25">
      <c r="B79" s="18"/>
      <c r="C79" s="109"/>
      <c r="D79" s="109"/>
      <c r="E79" s="109"/>
      <c r="F79" s="109"/>
      <c r="G79" s="259"/>
      <c r="H79" s="260"/>
      <c r="I79" s="260"/>
      <c r="J79" s="28"/>
      <c r="K79" s="6"/>
      <c r="L79" s="18"/>
      <c r="M79" s="156"/>
      <c r="N79" s="156"/>
      <c r="O79" s="156"/>
      <c r="P79" s="156"/>
      <c r="Q79" s="259"/>
      <c r="R79" s="260"/>
      <c r="S79" s="260"/>
      <c r="T79" s="259"/>
      <c r="U79" s="147"/>
      <c r="V79" s="147"/>
    </row>
    <row r="80" spans="1:44" ht="12.75" customHeight="1" x14ac:dyDescent="0.3">
      <c r="A80" s="31"/>
      <c r="B80" s="255"/>
      <c r="C80" s="328" t="s">
        <v>79</v>
      </c>
      <c r="D80" s="328"/>
      <c r="E80" s="328"/>
      <c r="F80" s="329"/>
      <c r="G80" s="324">
        <f>SUM(G74:H77)</f>
        <v>0</v>
      </c>
      <c r="H80" s="325"/>
      <c r="I80" s="166"/>
      <c r="J80" s="6"/>
      <c r="K80" s="255"/>
      <c r="L80" s="255"/>
      <c r="M80" s="328" t="s">
        <v>80</v>
      </c>
      <c r="N80" s="328"/>
      <c r="O80" s="328"/>
      <c r="P80" s="328"/>
      <c r="Q80" s="324">
        <f>SUM(Q74:R77)</f>
        <v>0</v>
      </c>
      <c r="R80" s="325"/>
      <c r="S80" s="166"/>
      <c r="T80" s="258"/>
      <c r="AB80" s="4"/>
    </row>
    <row r="81" spans="1:31" ht="7.5" customHeight="1" x14ac:dyDescent="0.25">
      <c r="B81" s="79"/>
      <c r="C81" s="99"/>
      <c r="D81" s="99"/>
      <c r="E81" s="99"/>
      <c r="F81" s="99"/>
      <c r="G81" s="263"/>
      <c r="H81" s="264"/>
      <c r="I81" s="265"/>
      <c r="J81" s="28"/>
      <c r="K81" s="6"/>
      <c r="L81" s="18"/>
      <c r="M81" s="99"/>
      <c r="N81" s="99"/>
      <c r="O81" s="99"/>
      <c r="P81" s="99"/>
      <c r="Q81" s="263"/>
      <c r="R81" s="264"/>
      <c r="S81" s="265"/>
      <c r="T81" s="99"/>
    </row>
    <row r="82" spans="1:31" ht="12.75" customHeight="1" x14ac:dyDescent="0.25">
      <c r="B82" s="255"/>
      <c r="C82" s="328" t="s">
        <v>81</v>
      </c>
      <c r="D82" s="328"/>
      <c r="E82" s="328"/>
      <c r="F82" s="328"/>
      <c r="G82" s="269"/>
      <c r="H82" s="266"/>
      <c r="I82" s="302">
        <f>SUM(I74:I77)</f>
        <v>0</v>
      </c>
      <c r="J82" s="11"/>
      <c r="K82" s="6"/>
      <c r="L82" s="255"/>
      <c r="M82" s="328" t="s">
        <v>82</v>
      </c>
      <c r="N82" s="328"/>
      <c r="O82" s="328"/>
      <c r="P82" s="328"/>
      <c r="Q82" s="269"/>
      <c r="R82" s="266"/>
      <c r="S82" s="302">
        <f>SUM(S74:S77)</f>
        <v>0</v>
      </c>
      <c r="T82" s="256"/>
    </row>
    <row r="83" spans="1:31" ht="5.25" customHeight="1" x14ac:dyDescent="0.25">
      <c r="B83" s="19"/>
      <c r="C83" s="23"/>
      <c r="D83" s="23"/>
      <c r="E83" s="23"/>
      <c r="F83" s="23"/>
      <c r="G83" s="23"/>
      <c r="H83" s="24"/>
      <c r="I83" s="25"/>
      <c r="J83" s="26"/>
      <c r="K83" s="6"/>
      <c r="L83" s="19"/>
      <c r="M83" s="23"/>
      <c r="N83" s="23"/>
      <c r="O83" s="23"/>
      <c r="P83" s="23"/>
      <c r="Q83" s="23"/>
      <c r="R83" s="24"/>
      <c r="S83" s="25"/>
      <c r="T83" s="26"/>
      <c r="U83" s="236"/>
      <c r="V83" s="236"/>
    </row>
    <row r="84" spans="1:31" ht="6" customHeight="1" x14ac:dyDescent="0.25">
      <c r="B84" s="100"/>
      <c r="C84" s="101"/>
      <c r="D84" s="88"/>
      <c r="E84" s="88"/>
      <c r="F84" s="102"/>
      <c r="G84" s="103"/>
      <c r="H84" s="104"/>
      <c r="I84" s="105"/>
      <c r="J84" s="106"/>
      <c r="K84" s="6"/>
      <c r="L84" s="36"/>
      <c r="M84" s="37"/>
      <c r="N84" s="37"/>
      <c r="O84" s="37"/>
      <c r="P84" s="37"/>
      <c r="Q84" s="37"/>
      <c r="R84" s="37"/>
      <c r="S84" s="37"/>
      <c r="T84" s="106"/>
    </row>
    <row r="85" spans="1:31" ht="13.8" x14ac:dyDescent="0.25">
      <c r="B85" s="21" t="s">
        <v>41</v>
      </c>
      <c r="C85" s="58"/>
      <c r="D85" s="56"/>
      <c r="E85" s="56"/>
      <c r="F85" s="57"/>
      <c r="G85" s="6"/>
      <c r="H85" s="54"/>
      <c r="I85" s="10"/>
      <c r="J85" s="11"/>
      <c r="K85" s="6"/>
      <c r="L85" s="21" t="s">
        <v>41</v>
      </c>
      <c r="M85" s="55"/>
      <c r="N85" s="55"/>
      <c r="O85" s="56"/>
      <c r="P85" s="8"/>
      <c r="Q85" s="8"/>
      <c r="R85" s="9"/>
      <c r="S85" s="10"/>
      <c r="T85" s="11"/>
      <c r="U85" s="236"/>
      <c r="Y85" s="146"/>
      <c r="Z85" s="146"/>
      <c r="AA85" s="146"/>
      <c r="AB85" s="146"/>
      <c r="AC85" s="146"/>
      <c r="AD85" s="146"/>
      <c r="AE85" s="146"/>
    </row>
    <row r="86" spans="1:31" s="225" customFormat="1" ht="12" x14ac:dyDescent="0.25">
      <c r="B86" s="277"/>
      <c r="C86" s="274" t="s">
        <v>90</v>
      </c>
      <c r="D86" s="278"/>
      <c r="E86" s="278"/>
      <c r="F86" s="279"/>
      <c r="G86" s="280"/>
      <c r="H86" s="281"/>
      <c r="I86" s="282"/>
      <c r="J86" s="283"/>
      <c r="K86" s="280"/>
      <c r="L86" s="277"/>
      <c r="M86" s="274" t="s">
        <v>89</v>
      </c>
      <c r="N86" s="284"/>
      <c r="O86" s="278"/>
      <c r="P86" s="285"/>
      <c r="Q86" s="285"/>
      <c r="R86" s="286"/>
      <c r="S86" s="282"/>
      <c r="T86" s="283"/>
    </row>
    <row r="87" spans="1:31" ht="6.75" customHeight="1" x14ac:dyDescent="0.25">
      <c r="B87" s="18"/>
      <c r="C87" s="16"/>
      <c r="D87" s="16"/>
      <c r="E87" s="16"/>
      <c r="F87" s="16"/>
      <c r="G87" s="16"/>
      <c r="H87" s="95"/>
      <c r="I87" s="96"/>
      <c r="J87" s="28"/>
      <c r="K87" s="6"/>
      <c r="L87" s="18"/>
      <c r="M87" s="16"/>
      <c r="N87" s="16"/>
      <c r="O87" s="16"/>
      <c r="P87" s="16"/>
      <c r="Q87" s="16"/>
      <c r="R87" s="95"/>
      <c r="S87" s="96"/>
      <c r="T87" s="28"/>
      <c r="U87" s="236"/>
      <c r="V87" s="236"/>
    </row>
    <row r="88" spans="1:31" s="41" customFormat="1" ht="39.75" customHeight="1" thickBot="1" x14ac:dyDescent="0.25">
      <c r="B88" s="1"/>
      <c r="C88" s="385" t="s">
        <v>37</v>
      </c>
      <c r="D88" s="386"/>
      <c r="E88" s="386"/>
      <c r="F88" s="386"/>
      <c r="G88" s="387" t="s">
        <v>21</v>
      </c>
      <c r="H88" s="387"/>
      <c r="I88" s="253" t="s">
        <v>75</v>
      </c>
      <c r="J88" s="20"/>
      <c r="K88" s="6"/>
      <c r="L88" s="1"/>
      <c r="M88" s="385" t="s">
        <v>38</v>
      </c>
      <c r="N88" s="386"/>
      <c r="O88" s="386"/>
      <c r="P88" s="386"/>
      <c r="Q88" s="387" t="s">
        <v>21</v>
      </c>
      <c r="R88" s="387"/>
      <c r="S88" s="253" t="s">
        <v>75</v>
      </c>
      <c r="T88" s="20"/>
      <c r="U88" s="254"/>
      <c r="V88" s="254"/>
    </row>
    <row r="89" spans="1:31" ht="36.75" customHeight="1" x14ac:dyDescent="0.25">
      <c r="B89" s="18"/>
      <c r="C89" s="376" t="s">
        <v>92</v>
      </c>
      <c r="D89" s="377"/>
      <c r="E89" s="377"/>
      <c r="F89" s="378"/>
      <c r="G89" s="369"/>
      <c r="H89" s="370"/>
      <c r="I89" s="291">
        <f>IF(G89=0,0,
IF($I$12="x",0.42*G89,
IF($I$14="x",0.42*G89,"")))</f>
        <v>0</v>
      </c>
      <c r="J89" s="149"/>
      <c r="K89" s="6"/>
      <c r="L89" s="150"/>
      <c r="M89" s="376" t="s">
        <v>92</v>
      </c>
      <c r="N89" s="377"/>
      <c r="O89" s="377"/>
      <c r="P89" s="378"/>
      <c r="Q89" s="369">
        <f>IF($Q$9="J",G89,0)</f>
        <v>0</v>
      </c>
      <c r="R89" s="370"/>
      <c r="S89" s="300">
        <f>IF($Q$9="J",I89,
IF($I$12="x",0.7*Q89,
IF($I$14="x",0.5*Q89,0)))</f>
        <v>0</v>
      </c>
      <c r="T89" s="149"/>
      <c r="U89" s="236"/>
      <c r="V89" s="236"/>
    </row>
    <row r="90" spans="1:31" ht="48" customHeight="1" x14ac:dyDescent="0.25">
      <c r="B90" s="18"/>
      <c r="C90" s="364" t="s">
        <v>99</v>
      </c>
      <c r="D90" s="365"/>
      <c r="E90" s="365"/>
      <c r="F90" s="366"/>
      <c r="G90" s="369"/>
      <c r="H90" s="370"/>
      <c r="I90" s="292">
        <f>IF(G90=0,0,
IF($I$12="x",0.42*G90,
IF($I$14="x",0.42*G90,"")))</f>
        <v>0</v>
      </c>
      <c r="J90" s="149"/>
      <c r="K90" s="6"/>
      <c r="L90" s="150"/>
      <c r="M90" s="364" t="s">
        <v>99</v>
      </c>
      <c r="N90" s="365"/>
      <c r="O90" s="365"/>
      <c r="P90" s="366"/>
      <c r="Q90" s="369">
        <f>IF($Q$9="J",G90,0)</f>
        <v>0</v>
      </c>
      <c r="R90" s="370"/>
      <c r="S90" s="301">
        <f>IF($Q$9="J",I90,
IF($I$12="x",0.7*Q90,
IF($I$14="x",0.5*Q90,0)))</f>
        <v>0</v>
      </c>
      <c r="T90" s="149"/>
      <c r="U90" s="236"/>
      <c r="V90" s="236"/>
    </row>
    <row r="91" spans="1:31" ht="48" customHeight="1" x14ac:dyDescent="0.25">
      <c r="B91" s="18"/>
      <c r="C91" s="364" t="s">
        <v>100</v>
      </c>
      <c r="D91" s="365"/>
      <c r="E91" s="365"/>
      <c r="F91" s="366"/>
      <c r="G91" s="369"/>
      <c r="H91" s="370"/>
      <c r="I91" s="292">
        <f t="shared" ref="I91:I92" si="0">IF(G91=0,0,
IF($I$12="x",0.42*G91,
IF($I$14="x",0.42*G91,"")))</f>
        <v>0</v>
      </c>
      <c r="J91" s="149"/>
      <c r="K91" s="6"/>
      <c r="L91" s="150"/>
      <c r="M91" s="364" t="s">
        <v>100</v>
      </c>
      <c r="N91" s="365"/>
      <c r="O91" s="365"/>
      <c r="P91" s="366"/>
      <c r="Q91" s="369">
        <f>IF($Q$9="J",G91,0)</f>
        <v>0</v>
      </c>
      <c r="R91" s="370"/>
      <c r="S91" s="301">
        <f t="shared" ref="S91:S92" si="1">IF($Q$9="J",I91,
IF($I$12="x",0.7*Q91,
IF($I$14="x",0.5*Q91,0)))</f>
        <v>0</v>
      </c>
      <c r="T91" s="149"/>
    </row>
    <row r="92" spans="1:31" s="74" customFormat="1" ht="48" customHeight="1" x14ac:dyDescent="0.25">
      <c r="B92" s="79"/>
      <c r="C92" s="364" t="s">
        <v>101</v>
      </c>
      <c r="D92" s="365"/>
      <c r="E92" s="365"/>
      <c r="F92" s="366"/>
      <c r="G92" s="369"/>
      <c r="H92" s="370"/>
      <c r="I92" s="292">
        <f t="shared" si="0"/>
        <v>0</v>
      </c>
      <c r="J92" s="275"/>
      <c r="K92" s="6"/>
      <c r="L92" s="276"/>
      <c r="M92" s="364" t="s">
        <v>101</v>
      </c>
      <c r="N92" s="365"/>
      <c r="O92" s="365"/>
      <c r="P92" s="366"/>
      <c r="Q92" s="369">
        <f>IF($Q$9="J",G92,0)</f>
        <v>0</v>
      </c>
      <c r="R92" s="370"/>
      <c r="S92" s="301">
        <f t="shared" si="1"/>
        <v>0</v>
      </c>
      <c r="T92" s="275"/>
    </row>
    <row r="93" spans="1:31" ht="12.75" customHeight="1" x14ac:dyDescent="0.25">
      <c r="B93" s="18"/>
      <c r="C93" s="166"/>
      <c r="D93" s="166"/>
      <c r="E93" s="166"/>
      <c r="F93" s="166"/>
      <c r="G93" s="166"/>
      <c r="H93" s="166"/>
      <c r="I93" s="166"/>
      <c r="J93" s="28"/>
      <c r="K93" s="6"/>
      <c r="L93" s="18"/>
      <c r="M93" s="166"/>
      <c r="N93" s="166"/>
      <c r="O93" s="166"/>
      <c r="P93" s="166"/>
      <c r="Q93" s="166"/>
      <c r="R93" s="166"/>
      <c r="S93" s="166"/>
      <c r="T93" s="28"/>
      <c r="U93" s="236"/>
      <c r="V93" s="236"/>
    </row>
    <row r="94" spans="1:31" ht="6" customHeight="1" x14ac:dyDescent="0.25">
      <c r="B94" s="18"/>
      <c r="C94" s="109"/>
      <c r="D94" s="109"/>
      <c r="E94" s="109"/>
      <c r="F94" s="109"/>
      <c r="G94" s="259"/>
      <c r="H94" s="260"/>
      <c r="I94" s="260"/>
      <c r="J94" s="28"/>
      <c r="K94" s="6"/>
      <c r="L94" s="18"/>
      <c r="M94" s="156"/>
      <c r="N94" s="156"/>
      <c r="O94" s="156"/>
      <c r="P94" s="156"/>
      <c r="Q94" s="259"/>
      <c r="R94" s="260"/>
      <c r="S94" s="260"/>
      <c r="T94" s="28"/>
      <c r="U94" s="236"/>
      <c r="V94" s="236"/>
    </row>
    <row r="95" spans="1:31" ht="12.75" customHeight="1" x14ac:dyDescent="0.3">
      <c r="A95" s="31"/>
      <c r="B95" s="255"/>
      <c r="C95" s="328" t="s">
        <v>79</v>
      </c>
      <c r="D95" s="328"/>
      <c r="E95" s="328"/>
      <c r="F95" s="329"/>
      <c r="G95" s="324">
        <f>SUM(G89:H92)</f>
        <v>0</v>
      </c>
      <c r="H95" s="325"/>
      <c r="I95" s="166"/>
      <c r="J95" s="6"/>
      <c r="K95" s="255"/>
      <c r="L95" s="255"/>
      <c r="M95" s="328" t="s">
        <v>83</v>
      </c>
      <c r="N95" s="328"/>
      <c r="O95" s="328"/>
      <c r="P95" s="328"/>
      <c r="Q95" s="324">
        <f>SUM(Q89:R92)</f>
        <v>0</v>
      </c>
      <c r="R95" s="325"/>
      <c r="S95" s="166"/>
      <c r="T95" s="74"/>
      <c r="AB95" s="4"/>
    </row>
    <row r="96" spans="1:31" ht="7.5" customHeight="1" x14ac:dyDescent="0.25">
      <c r="B96" s="79"/>
      <c r="C96" s="99"/>
      <c r="D96" s="99"/>
      <c r="E96" s="99"/>
      <c r="F96" s="99"/>
      <c r="G96" s="263"/>
      <c r="H96" s="264"/>
      <c r="I96" s="265"/>
      <c r="J96" s="28"/>
      <c r="K96" s="6"/>
      <c r="L96" s="18"/>
      <c r="M96" s="99"/>
      <c r="N96" s="99"/>
      <c r="O96" s="99"/>
      <c r="P96" s="99"/>
      <c r="Q96" s="263"/>
      <c r="R96" s="264"/>
      <c r="S96" s="265"/>
      <c r="T96" s="28"/>
    </row>
    <row r="97" spans="1:47" ht="12.75" customHeight="1" x14ac:dyDescent="0.25">
      <c r="B97" s="255"/>
      <c r="C97" s="328" t="s">
        <v>81</v>
      </c>
      <c r="D97" s="328"/>
      <c r="E97" s="328"/>
      <c r="F97" s="328"/>
      <c r="G97" s="269"/>
      <c r="H97" s="266"/>
      <c r="I97" s="303">
        <f>SUM(I89:I92)</f>
        <v>0</v>
      </c>
      <c r="J97" s="11"/>
      <c r="K97" s="6"/>
      <c r="L97" s="255"/>
      <c r="M97" s="328" t="s">
        <v>82</v>
      </c>
      <c r="N97" s="328"/>
      <c r="O97" s="328"/>
      <c r="P97" s="328"/>
      <c r="Q97" s="269"/>
      <c r="R97" s="266"/>
      <c r="S97" s="289">
        <f>SUM(S89:S92)</f>
        <v>0</v>
      </c>
      <c r="T97" s="11"/>
    </row>
    <row r="98" spans="1:47" ht="5.25" customHeight="1" x14ac:dyDescent="0.25">
      <c r="B98" s="19"/>
      <c r="C98" s="23"/>
      <c r="D98" s="23"/>
      <c r="E98" s="23"/>
      <c r="F98" s="23"/>
      <c r="G98" s="23"/>
      <c r="H98" s="24"/>
      <c r="I98" s="25"/>
      <c r="J98" s="26"/>
      <c r="K98" s="6"/>
      <c r="L98" s="19"/>
      <c r="M98" s="23"/>
      <c r="N98" s="23"/>
      <c r="O98" s="23"/>
      <c r="P98" s="23"/>
      <c r="Q98" s="23"/>
      <c r="R98" s="24"/>
      <c r="S98" s="25"/>
      <c r="T98" s="26"/>
      <c r="U98" s="236"/>
      <c r="V98" s="236"/>
    </row>
    <row r="99" spans="1:47" ht="13.5" customHeight="1" thickBot="1" x14ac:dyDescent="0.3">
      <c r="H99" s="4"/>
      <c r="I99" s="4"/>
      <c r="K99" s="4"/>
      <c r="U99" s="236"/>
      <c r="V99" s="236"/>
      <c r="AS99" s="74"/>
      <c r="AT99" s="74"/>
      <c r="AU99" s="74"/>
    </row>
    <row r="100" spans="1:47" s="16" customFormat="1" ht="21" hidden="1" customHeight="1" thickBot="1" x14ac:dyDescent="0.3">
      <c r="H100" s="95"/>
      <c r="I100" s="96"/>
      <c r="R100" s="95"/>
      <c r="S100" s="96"/>
      <c r="U100" s="74"/>
      <c r="V100" s="74"/>
      <c r="W100" s="74"/>
      <c r="X100" s="74"/>
      <c r="Y100" s="74"/>
      <c r="Z100" s="74"/>
      <c r="AA100" s="74"/>
      <c r="AB100" s="7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7" ht="6" customHeight="1" x14ac:dyDescent="0.25">
      <c r="B101" s="125"/>
      <c r="C101" s="126"/>
      <c r="D101" s="126"/>
      <c r="E101" s="126"/>
      <c r="F101" s="127"/>
      <c r="G101" s="127"/>
      <c r="H101" s="127"/>
      <c r="I101" s="127"/>
      <c r="J101" s="67"/>
      <c r="K101" s="6"/>
      <c r="L101" s="125"/>
      <c r="M101" s="126"/>
      <c r="N101" s="126"/>
      <c r="O101" s="126"/>
      <c r="P101" s="127"/>
      <c r="Q101" s="127"/>
      <c r="R101" s="127"/>
      <c r="S101" s="127"/>
      <c r="T101" s="67"/>
      <c r="U101" s="236"/>
      <c r="V101" s="236"/>
    </row>
    <row r="102" spans="1:47" s="244" customFormat="1" ht="12.75" customHeight="1" x14ac:dyDescent="0.3">
      <c r="A102" s="271"/>
      <c r="B102" s="272"/>
      <c r="C102" s="326" t="s">
        <v>84</v>
      </c>
      <c r="D102" s="326"/>
      <c r="E102" s="326"/>
      <c r="F102" s="327"/>
      <c r="G102" s="324">
        <f>G80+G95+G64</f>
        <v>0</v>
      </c>
      <c r="H102" s="325"/>
      <c r="I102" s="166"/>
      <c r="J102" s="267"/>
      <c r="K102" s="272"/>
      <c r="L102" s="272"/>
      <c r="M102" s="326" t="s">
        <v>84</v>
      </c>
      <c r="N102" s="326"/>
      <c r="O102" s="326"/>
      <c r="P102" s="326"/>
      <c r="Q102" s="324">
        <f>MIN(G64+G95+G80,
            Q64+Q95+Q80)</f>
        <v>0</v>
      </c>
      <c r="R102" s="325"/>
      <c r="S102" s="166"/>
    </row>
    <row r="103" spans="1:47" s="244" customFormat="1" ht="7.5" customHeight="1" x14ac:dyDescent="0.25">
      <c r="B103" s="89"/>
      <c r="C103" s="263"/>
      <c r="D103" s="263"/>
      <c r="E103" s="263"/>
      <c r="F103" s="263"/>
      <c r="G103" s="263"/>
      <c r="H103" s="264"/>
      <c r="I103" s="265"/>
      <c r="J103" s="90"/>
      <c r="K103" s="267"/>
      <c r="L103" s="89"/>
      <c r="M103" s="263"/>
      <c r="N103" s="263"/>
      <c r="O103" s="263"/>
      <c r="P103" s="263"/>
      <c r="Q103" s="263"/>
      <c r="R103" s="264"/>
      <c r="S103" s="265"/>
      <c r="T103" s="90"/>
    </row>
    <row r="104" spans="1:47" s="244" customFormat="1" ht="12.75" customHeight="1" x14ac:dyDescent="0.25">
      <c r="B104" s="272"/>
      <c r="C104" s="326" t="s">
        <v>85</v>
      </c>
      <c r="D104" s="326"/>
      <c r="E104" s="326"/>
      <c r="F104" s="326"/>
      <c r="G104" s="326"/>
      <c r="H104" s="327"/>
      <c r="I104" s="303">
        <f>I66+I97+I82</f>
        <v>0</v>
      </c>
      <c r="J104" s="273"/>
      <c r="K104" s="267"/>
      <c r="L104" s="272"/>
      <c r="M104" s="326" t="s">
        <v>85</v>
      </c>
      <c r="N104" s="326"/>
      <c r="O104" s="326"/>
      <c r="P104" s="326"/>
      <c r="Q104" s="326"/>
      <c r="R104" s="327"/>
      <c r="S104" s="289">
        <f>MIN(I97,S97)
 +MIN(I82,S82)
 +MIN(I66,S66)</f>
        <v>0</v>
      </c>
      <c r="T104" s="273"/>
    </row>
    <row r="105" spans="1:47" ht="9" customHeight="1" x14ac:dyDescent="0.25">
      <c r="B105" s="19"/>
      <c r="C105" s="293"/>
      <c r="D105" s="293"/>
      <c r="E105" s="293"/>
      <c r="F105" s="293"/>
      <c r="G105" s="293"/>
      <c r="H105" s="293"/>
      <c r="I105" s="293"/>
      <c r="J105" s="26"/>
      <c r="K105" s="6"/>
      <c r="L105" s="18"/>
      <c r="M105" s="326" t="s">
        <v>78</v>
      </c>
      <c r="N105" s="326"/>
      <c r="O105" s="326"/>
      <c r="P105" s="326"/>
      <c r="Q105" s="326"/>
      <c r="R105" s="326"/>
      <c r="S105" s="218"/>
      <c r="T105" s="157"/>
      <c r="U105" s="236"/>
      <c r="V105" s="236"/>
      <c r="Y105" s="99"/>
      <c r="Z105" s="99"/>
      <c r="AA105" s="99"/>
      <c r="AB105" s="99"/>
      <c r="AC105" s="16"/>
      <c r="AD105" s="16"/>
      <c r="AE105" s="16"/>
    </row>
    <row r="106" spans="1:47" ht="9" hidden="1" customHeight="1" x14ac:dyDescent="0.25">
      <c r="B106" s="89"/>
      <c r="C106" s="363" t="str">
        <f>IF(I104=0," ",IF(I104&lt;12500,"Wurde die Bagatellgrenze KöW (= 12.500 EUR) oder PrW (= 2.500 EUR) beachtet?",
IF(I104&lt;2500,"Bagatellgrenze PrW (= 2.500 EUR) beachtet?"," ")))</f>
        <v xml:space="preserve"> </v>
      </c>
      <c r="D106" s="363"/>
      <c r="E106" s="363"/>
      <c r="F106" s="363"/>
      <c r="G106" s="363"/>
      <c r="H106" s="363"/>
      <c r="I106" s="363"/>
      <c r="J106" s="90"/>
      <c r="K106" s="91"/>
      <c r="L106" s="89"/>
      <c r="M106" s="363" t="str">
        <f>IF(S104=0," ",IF(S104&lt;12500,"Wurde die Bagatellgrenze KöW (= 12.500 EUR) oder PrW (= 2.500 EUR) beachtet?",
IF(S104&lt;2500,"Bagatellgrenze PrW (= 2.500 EUR) beachtet?"," ")))</f>
        <v xml:space="preserve"> </v>
      </c>
      <c r="N106" s="363"/>
      <c r="O106" s="363"/>
      <c r="P106" s="363"/>
      <c r="Q106" s="363"/>
      <c r="R106" s="363"/>
      <c r="S106" s="363"/>
      <c r="T106" s="90"/>
      <c r="W106" s="4"/>
    </row>
    <row r="107" spans="1:47" ht="6" customHeight="1" x14ac:dyDescent="0.25">
      <c r="B107" s="294"/>
      <c r="C107" s="295"/>
      <c r="D107" s="295"/>
      <c r="E107" s="295"/>
      <c r="F107" s="295"/>
      <c r="G107" s="295"/>
      <c r="H107" s="295"/>
      <c r="I107" s="295"/>
      <c r="J107" s="296"/>
      <c r="K107" s="91"/>
      <c r="L107" s="89"/>
      <c r="M107" s="287"/>
      <c r="N107" s="287"/>
      <c r="O107" s="287"/>
      <c r="P107" s="287"/>
      <c r="Q107" s="287"/>
      <c r="R107" s="287"/>
      <c r="S107" s="287"/>
      <c r="T107" s="90"/>
      <c r="W107" s="4"/>
    </row>
    <row r="108" spans="1:47" x14ac:dyDescent="0.25">
      <c r="B108" s="18"/>
      <c r="C108" s="462" t="s">
        <v>102</v>
      </c>
      <c r="D108" s="462"/>
      <c r="E108" s="462"/>
      <c r="F108" s="462"/>
      <c r="G108" s="462"/>
      <c r="H108" s="462"/>
      <c r="I108" s="462"/>
      <c r="J108" s="28"/>
      <c r="K108" s="108"/>
      <c r="L108" s="89"/>
      <c r="M108" s="363" t="str">
        <f>IF(S105=0," ",IF(S105&lt;12500,"Bagatellgrenze KöW (= 12.500 EUR) oder PrW (= 2.500 EUR) beachtet?",
IF(S105&lt;2500,"Bagatellgrenze PrW (= 2.500 EUR) beachtet?"," ")))</f>
        <v xml:space="preserve"> </v>
      </c>
      <c r="N108" s="363"/>
      <c r="O108" s="363"/>
      <c r="P108" s="363"/>
      <c r="Q108" s="363"/>
      <c r="R108" s="363"/>
      <c r="S108" s="363"/>
      <c r="T108" s="28"/>
      <c r="W108" s="290"/>
    </row>
    <row r="109" spans="1:47" ht="8.25" customHeight="1" x14ac:dyDescent="0.25">
      <c r="B109" s="18"/>
      <c r="C109" s="394" t="s">
        <v>95</v>
      </c>
      <c r="D109" s="394"/>
      <c r="E109" s="394"/>
      <c r="F109" s="394"/>
      <c r="G109" s="394"/>
      <c r="H109" s="394"/>
      <c r="I109" s="394"/>
      <c r="J109" s="28"/>
      <c r="K109" s="108"/>
      <c r="L109" s="89"/>
      <c r="M109" s="363" t="str">
        <f>IF(S106=0," ",IF(S106&lt;12500,"Bagatellgrenze KöW (= 12.500 EUR) oder PrW (= 2.500 EUR) beachtet?",
IF(S106&lt;2500,"Bagatellgrenze PrW (= 2.500 EUR) beachtet?"," ")))</f>
        <v xml:space="preserve"> </v>
      </c>
      <c r="N109" s="363"/>
      <c r="O109" s="363"/>
      <c r="P109" s="363"/>
      <c r="Q109" s="363"/>
      <c r="R109" s="363"/>
      <c r="S109" s="363"/>
      <c r="T109" s="28"/>
      <c r="U109" s="236"/>
      <c r="V109" s="236"/>
    </row>
    <row r="110" spans="1:47" x14ac:dyDescent="0.25">
      <c r="B110" s="18"/>
      <c r="C110" s="402" t="s">
        <v>96</v>
      </c>
      <c r="D110" s="402"/>
      <c r="E110" s="402"/>
      <c r="F110" s="402"/>
      <c r="G110" s="402"/>
      <c r="H110" s="398" t="s">
        <v>72</v>
      </c>
      <c r="I110" s="398"/>
      <c r="J110" s="28"/>
      <c r="K110" s="108"/>
      <c r="L110" s="89"/>
      <c r="M110" s="363" t="str">
        <f t="shared" ref="M110:M112" si="2">IF(S108=0," ",IF(S108&lt;12500,"Bagatellgrenze KöW (= 12.500 EUR) oder PrW (= 2.500 EUR) beachtet?",
IF(S108&lt;2500,"Bagatellgrenze PrW (= 2.500 EUR) beachtet?"," ")))</f>
        <v xml:space="preserve"> </v>
      </c>
      <c r="N110" s="363"/>
      <c r="O110" s="363"/>
      <c r="P110" s="363"/>
      <c r="Q110" s="363"/>
      <c r="R110" s="363"/>
      <c r="S110" s="363"/>
      <c r="T110" s="28"/>
      <c r="U110" s="236"/>
      <c r="V110" s="236"/>
    </row>
    <row r="111" spans="1:47" x14ac:dyDescent="0.25">
      <c r="B111" s="18"/>
      <c r="C111" s="403"/>
      <c r="D111" s="403"/>
      <c r="E111" s="403"/>
      <c r="F111" s="403"/>
      <c r="G111" s="403"/>
      <c r="H111" s="240" t="s">
        <v>73</v>
      </c>
      <c r="I111" s="240" t="s">
        <v>74</v>
      </c>
      <c r="J111" s="28"/>
      <c r="K111" s="108"/>
      <c r="L111" s="89"/>
      <c r="M111" s="363" t="str">
        <f t="shared" si="2"/>
        <v xml:space="preserve"> </v>
      </c>
      <c r="N111" s="363"/>
      <c r="O111" s="363"/>
      <c r="P111" s="363"/>
      <c r="Q111" s="363"/>
      <c r="R111" s="363"/>
      <c r="S111" s="363"/>
      <c r="T111" s="28"/>
      <c r="U111" s="248"/>
    </row>
    <row r="112" spans="1:47" ht="6" customHeight="1" x14ac:dyDescent="0.25">
      <c r="B112" s="18"/>
      <c r="C112" s="270"/>
      <c r="D112" s="270"/>
      <c r="E112" s="270"/>
      <c r="F112" s="270"/>
      <c r="G112" s="270"/>
      <c r="H112" s="270"/>
      <c r="I112" s="270"/>
      <c r="J112" s="28"/>
      <c r="K112" s="108"/>
      <c r="L112" s="89"/>
      <c r="M112" s="363" t="str">
        <f t="shared" si="2"/>
        <v xml:space="preserve"> </v>
      </c>
      <c r="N112" s="363"/>
      <c r="O112" s="363"/>
      <c r="P112" s="363"/>
      <c r="Q112" s="363"/>
      <c r="R112" s="363"/>
      <c r="S112" s="363"/>
      <c r="T112" s="28"/>
      <c r="U112" s="249"/>
      <c r="V112" s="250"/>
    </row>
    <row r="113" spans="2:44" x14ac:dyDescent="0.25">
      <c r="B113" s="89"/>
      <c r="C113" s="395"/>
      <c r="D113" s="396"/>
      <c r="E113" s="396"/>
      <c r="F113" s="396"/>
      <c r="G113" s="397"/>
      <c r="H113" s="297"/>
      <c r="I113" s="297"/>
      <c r="J113" s="90"/>
      <c r="K113" s="91"/>
      <c r="L113" s="89"/>
      <c r="M113" s="354"/>
      <c r="N113" s="355"/>
      <c r="O113" s="355"/>
      <c r="P113" s="355"/>
      <c r="Q113" s="355"/>
      <c r="R113" s="355"/>
      <c r="S113" s="356"/>
      <c r="T113" s="90"/>
      <c r="U113" s="248"/>
      <c r="W113" s="99"/>
    </row>
    <row r="114" spans="2:44" x14ac:dyDescent="0.25">
      <c r="B114" s="89"/>
      <c r="C114" s="395"/>
      <c r="D114" s="396"/>
      <c r="E114" s="396"/>
      <c r="F114" s="396"/>
      <c r="G114" s="397"/>
      <c r="H114" s="297"/>
      <c r="I114" s="297"/>
      <c r="J114" s="90"/>
      <c r="K114" s="91"/>
      <c r="L114" s="89"/>
      <c r="M114" s="357"/>
      <c r="N114" s="358"/>
      <c r="O114" s="358"/>
      <c r="P114" s="358"/>
      <c r="Q114" s="358"/>
      <c r="R114" s="358"/>
      <c r="S114" s="359"/>
      <c r="T114" s="90"/>
      <c r="U114" s="249"/>
      <c r="V114" s="250"/>
    </row>
    <row r="115" spans="2:44" x14ac:dyDescent="0.25">
      <c r="B115" s="89"/>
      <c r="C115" s="395"/>
      <c r="D115" s="396"/>
      <c r="E115" s="396"/>
      <c r="F115" s="396"/>
      <c r="G115" s="397"/>
      <c r="H115" s="297"/>
      <c r="I115" s="297"/>
      <c r="J115" s="90"/>
      <c r="K115" s="91"/>
      <c r="L115" s="89"/>
      <c r="M115" s="357"/>
      <c r="N115" s="358"/>
      <c r="O115" s="358"/>
      <c r="P115" s="358"/>
      <c r="Q115" s="358"/>
      <c r="R115" s="358"/>
      <c r="S115" s="359"/>
      <c r="T115" s="90"/>
    </row>
    <row r="116" spans="2:44" x14ac:dyDescent="0.25">
      <c r="B116" s="89"/>
      <c r="C116" s="395"/>
      <c r="D116" s="396"/>
      <c r="E116" s="396"/>
      <c r="F116" s="396"/>
      <c r="G116" s="397"/>
      <c r="H116" s="297"/>
      <c r="I116" s="297"/>
      <c r="J116" s="90"/>
      <c r="K116" s="91"/>
      <c r="L116" s="89"/>
      <c r="M116" s="357"/>
      <c r="N116" s="358"/>
      <c r="O116" s="358"/>
      <c r="P116" s="358"/>
      <c r="Q116" s="358"/>
      <c r="R116" s="358"/>
      <c r="S116" s="359"/>
      <c r="T116" s="90"/>
      <c r="W116" s="99"/>
    </row>
    <row r="117" spans="2:44" x14ac:dyDescent="0.25">
      <c r="B117" s="89"/>
      <c r="C117" s="395"/>
      <c r="D117" s="396"/>
      <c r="E117" s="396"/>
      <c r="F117" s="396"/>
      <c r="G117" s="397"/>
      <c r="H117" s="297"/>
      <c r="I117" s="297"/>
      <c r="J117" s="90"/>
      <c r="K117" s="91"/>
      <c r="L117" s="89"/>
      <c r="M117" s="357"/>
      <c r="N117" s="358"/>
      <c r="O117" s="358"/>
      <c r="P117" s="358"/>
      <c r="Q117" s="358"/>
      <c r="R117" s="358"/>
      <c r="S117" s="359"/>
      <c r="T117" s="90"/>
    </row>
    <row r="118" spans="2:44" x14ac:dyDescent="0.25">
      <c r="B118" s="89"/>
      <c r="C118" s="395"/>
      <c r="D118" s="396"/>
      <c r="E118" s="396"/>
      <c r="F118" s="396"/>
      <c r="G118" s="397"/>
      <c r="H118" s="297"/>
      <c r="I118" s="297"/>
      <c r="J118" s="90"/>
      <c r="K118" s="91"/>
      <c r="L118" s="89"/>
      <c r="M118" s="357"/>
      <c r="N118" s="358"/>
      <c r="O118" s="358"/>
      <c r="P118" s="358"/>
      <c r="Q118" s="358"/>
      <c r="R118" s="358"/>
      <c r="S118" s="359"/>
      <c r="T118" s="90"/>
      <c r="W118" s="99"/>
    </row>
    <row r="119" spans="2:44" x14ac:dyDescent="0.25">
      <c r="B119" s="89"/>
      <c r="C119" s="395"/>
      <c r="D119" s="396"/>
      <c r="E119" s="396"/>
      <c r="F119" s="396"/>
      <c r="G119" s="397"/>
      <c r="H119" s="297"/>
      <c r="I119" s="297"/>
      <c r="J119" s="90"/>
      <c r="K119" s="91"/>
      <c r="L119" s="89"/>
      <c r="M119" s="357"/>
      <c r="N119" s="358"/>
      <c r="O119" s="358"/>
      <c r="P119" s="358"/>
      <c r="Q119" s="358"/>
      <c r="R119" s="358"/>
      <c r="S119" s="359"/>
      <c r="T119" s="90"/>
    </row>
    <row r="120" spans="2:44" x14ac:dyDescent="0.25">
      <c r="B120" s="89"/>
      <c r="C120" s="395"/>
      <c r="D120" s="396"/>
      <c r="E120" s="396"/>
      <c r="F120" s="396"/>
      <c r="G120" s="397"/>
      <c r="H120" s="297"/>
      <c r="I120" s="297"/>
      <c r="J120" s="90"/>
      <c r="K120" s="91"/>
      <c r="L120" s="89"/>
      <c r="M120" s="357"/>
      <c r="N120" s="358"/>
      <c r="O120" s="358"/>
      <c r="P120" s="358"/>
      <c r="Q120" s="358"/>
      <c r="R120" s="358"/>
      <c r="S120" s="359"/>
      <c r="T120" s="90"/>
    </row>
    <row r="121" spans="2:44" x14ac:dyDescent="0.25">
      <c r="B121" s="89"/>
      <c r="C121" s="395"/>
      <c r="D121" s="396"/>
      <c r="E121" s="396"/>
      <c r="F121" s="396"/>
      <c r="G121" s="397"/>
      <c r="H121" s="297"/>
      <c r="I121" s="297"/>
      <c r="J121" s="90"/>
      <c r="K121" s="91"/>
      <c r="L121" s="89"/>
      <c r="M121" s="357"/>
      <c r="N121" s="358"/>
      <c r="O121" s="358"/>
      <c r="P121" s="358"/>
      <c r="Q121" s="358"/>
      <c r="R121" s="358"/>
      <c r="S121" s="359"/>
      <c r="T121" s="90"/>
    </row>
    <row r="122" spans="2:44" x14ac:dyDescent="0.25">
      <c r="B122" s="89"/>
      <c r="C122" s="395"/>
      <c r="D122" s="396"/>
      <c r="E122" s="396"/>
      <c r="F122" s="396"/>
      <c r="G122" s="397"/>
      <c r="H122" s="297"/>
      <c r="I122" s="297"/>
      <c r="J122" s="90"/>
      <c r="K122" s="91"/>
      <c r="L122" s="89"/>
      <c r="M122" s="357"/>
      <c r="N122" s="358"/>
      <c r="O122" s="358"/>
      <c r="P122" s="358"/>
      <c r="Q122" s="358"/>
      <c r="R122" s="358"/>
      <c r="S122" s="359"/>
      <c r="T122" s="90"/>
    </row>
    <row r="123" spans="2:44" x14ac:dyDescent="0.25">
      <c r="B123" s="89"/>
      <c r="C123" s="395"/>
      <c r="D123" s="396"/>
      <c r="E123" s="396"/>
      <c r="F123" s="396"/>
      <c r="G123" s="397"/>
      <c r="H123" s="297"/>
      <c r="I123" s="297"/>
      <c r="J123" s="90"/>
      <c r="K123" s="91"/>
      <c r="L123" s="89"/>
      <c r="M123" s="360"/>
      <c r="N123" s="361"/>
      <c r="O123" s="361"/>
      <c r="P123" s="361"/>
      <c r="Q123" s="361"/>
      <c r="R123" s="361"/>
      <c r="S123" s="362"/>
      <c r="T123" s="90"/>
    </row>
    <row r="124" spans="2:44" ht="5.25" customHeight="1" thickBot="1" x14ac:dyDescent="0.3">
      <c r="B124" s="19"/>
      <c r="C124" s="23"/>
      <c r="D124" s="23"/>
      <c r="E124" s="23"/>
      <c r="F124" s="23"/>
      <c r="G124" s="23"/>
      <c r="H124" s="24"/>
      <c r="I124" s="25"/>
      <c r="J124" s="26"/>
      <c r="K124" s="6"/>
      <c r="L124" s="19"/>
      <c r="M124" s="23"/>
      <c r="N124" s="23"/>
      <c r="O124" s="23"/>
      <c r="P124" s="23"/>
      <c r="Q124" s="23"/>
      <c r="R124" s="24"/>
      <c r="S124" s="25"/>
      <c r="T124" s="26"/>
      <c r="W124" s="99"/>
      <c r="X124" s="99"/>
    </row>
    <row r="125" spans="2:44" ht="6" customHeight="1" x14ac:dyDescent="0.25">
      <c r="B125" s="125"/>
      <c r="C125" s="126"/>
      <c r="D125" s="126"/>
      <c r="E125" s="126"/>
      <c r="F125" s="127"/>
      <c r="G125" s="127"/>
      <c r="H125" s="127"/>
      <c r="I125" s="127"/>
      <c r="J125" s="67"/>
      <c r="K125" s="6"/>
      <c r="L125" s="125"/>
      <c r="M125" s="126"/>
      <c r="N125" s="126"/>
      <c r="O125" s="126"/>
      <c r="P125" s="127"/>
      <c r="Q125" s="127"/>
      <c r="R125" s="127"/>
      <c r="S125" s="127"/>
      <c r="T125" s="67"/>
      <c r="W125" s="99"/>
      <c r="Y125" s="2"/>
      <c r="Z125" s="2"/>
      <c r="AA125" s="2"/>
      <c r="AB125" s="2"/>
      <c r="AC125" s="2"/>
      <c r="AD125" s="2"/>
      <c r="AE125" s="2"/>
    </row>
    <row r="126" spans="2:44" s="146" customFormat="1" ht="12.75" customHeight="1" x14ac:dyDescent="0.25">
      <c r="B126" s="128" t="s">
        <v>25</v>
      </c>
      <c r="C126" s="129"/>
      <c r="D126" s="129"/>
      <c r="E126" s="129"/>
      <c r="F126" s="130"/>
      <c r="G126" s="130"/>
      <c r="H126" s="130"/>
      <c r="I126" s="130"/>
      <c r="J126" s="131"/>
      <c r="K126" s="132"/>
      <c r="L126" s="128" t="s">
        <v>25</v>
      </c>
      <c r="M126" s="129"/>
      <c r="N126" s="129"/>
      <c r="O126" s="129"/>
      <c r="P126" s="130"/>
      <c r="Q126" s="130"/>
      <c r="R126" s="130"/>
      <c r="S126" s="130"/>
      <c r="T126" s="131"/>
      <c r="U126" s="74"/>
      <c r="V126" s="74"/>
      <c r="W126" s="99"/>
      <c r="X126" s="74"/>
      <c r="Y126" s="74"/>
      <c r="Z126" s="74"/>
      <c r="AA126" s="74"/>
      <c r="AB126" s="7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2:44" ht="15.75" customHeight="1" x14ac:dyDescent="0.25">
      <c r="B127" s="92" t="s">
        <v>59</v>
      </c>
      <c r="C127" s="213"/>
      <c r="D127" s="121"/>
      <c r="E127" s="121"/>
      <c r="F127" s="123"/>
      <c r="G127" s="123"/>
      <c r="H127" s="123"/>
      <c r="I127" s="123"/>
      <c r="J127" s="11"/>
      <c r="K127" s="6"/>
      <c r="L127" s="92" t="s">
        <v>30</v>
      </c>
      <c r="M127" s="153"/>
      <c r="N127" s="153"/>
      <c r="O127" s="153"/>
      <c r="P127" s="155"/>
      <c r="Q127" s="155"/>
      <c r="R127" s="155"/>
      <c r="S127" s="155"/>
      <c r="T127" s="11"/>
      <c r="W127" s="99"/>
      <c r="X127" s="2"/>
      <c r="AF127" s="16"/>
      <c r="AG127" s="16"/>
      <c r="AH127" s="16"/>
      <c r="AI127" s="6"/>
      <c r="AJ127" s="16"/>
      <c r="AK127" s="97"/>
      <c r="AL127" s="98"/>
      <c r="AM127" s="74"/>
      <c r="AN127" s="74"/>
      <c r="AO127" s="74"/>
      <c r="AP127" s="74"/>
      <c r="AQ127" s="74"/>
      <c r="AR127" s="74"/>
    </row>
    <row r="128" spans="2:44" ht="4.2" customHeight="1" x14ac:dyDescent="0.25">
      <c r="B128" s="120"/>
      <c r="C128" s="121"/>
      <c r="D128" s="121"/>
      <c r="E128" s="121"/>
      <c r="F128" s="123"/>
      <c r="G128" s="123"/>
      <c r="H128" s="123"/>
      <c r="I128" s="123"/>
      <c r="J128" s="11"/>
      <c r="K128" s="6"/>
      <c r="L128" s="120"/>
      <c r="M128" s="135"/>
      <c r="N128" s="135"/>
      <c r="O128" s="135"/>
      <c r="P128" s="136"/>
      <c r="Q128" s="136"/>
      <c r="R128" s="136"/>
      <c r="S128" s="136"/>
      <c r="T128" s="11"/>
      <c r="W128" s="99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</row>
    <row r="129" spans="1:59" ht="21" customHeight="1" x14ac:dyDescent="0.25">
      <c r="B129" s="18"/>
      <c r="C129" s="399"/>
      <c r="D129" s="400"/>
      <c r="E129" s="400"/>
      <c r="F129" s="400"/>
      <c r="G129" s="400"/>
      <c r="H129" s="400"/>
      <c r="I129" s="401"/>
      <c r="J129" s="28"/>
      <c r="K129" s="108"/>
      <c r="L129" s="92"/>
      <c r="M129" s="399"/>
      <c r="N129" s="400"/>
      <c r="O129" s="400"/>
      <c r="P129" s="400"/>
      <c r="Q129" s="400"/>
      <c r="R129" s="400"/>
      <c r="S129" s="401"/>
      <c r="T129" s="28"/>
      <c r="W129" s="99"/>
      <c r="Y129" s="99"/>
      <c r="Z129" s="99"/>
      <c r="AA129" s="99"/>
      <c r="AB129" s="99"/>
      <c r="AC129" s="16"/>
      <c r="AD129" s="16"/>
      <c r="AE129" s="16"/>
    </row>
    <row r="130" spans="1:59" ht="6" customHeight="1" x14ac:dyDescent="0.25">
      <c r="B130" s="18"/>
      <c r="C130" s="367"/>
      <c r="D130" s="368"/>
      <c r="E130" s="368"/>
      <c r="F130" s="368"/>
      <c r="G130" s="368"/>
      <c r="H130" s="368"/>
      <c r="I130" s="368"/>
      <c r="J130" s="28"/>
      <c r="L130" s="92"/>
      <c r="M130" s="367"/>
      <c r="N130" s="368"/>
      <c r="O130" s="368"/>
      <c r="P130" s="368"/>
      <c r="Q130" s="368"/>
      <c r="R130" s="368"/>
      <c r="S130" s="368"/>
      <c r="T130" s="28"/>
      <c r="W130" s="99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</row>
    <row r="131" spans="1:59" s="247" customFormat="1" ht="21" customHeight="1" x14ac:dyDescent="0.25">
      <c r="A131" s="99"/>
      <c r="B131" s="79"/>
      <c r="C131" s="371" t="s">
        <v>104</v>
      </c>
      <c r="D131" s="371"/>
      <c r="E131" s="371"/>
      <c r="F131" s="371"/>
      <c r="G131" s="371"/>
      <c r="H131" s="371"/>
      <c r="I131" s="371"/>
      <c r="J131" s="151"/>
      <c r="K131" s="99"/>
      <c r="L131" s="79"/>
      <c r="M131" s="371" t="s">
        <v>104</v>
      </c>
      <c r="N131" s="371"/>
      <c r="O131" s="371"/>
      <c r="P131" s="371"/>
      <c r="Q131" s="371"/>
      <c r="R131" s="371"/>
      <c r="S131" s="371"/>
      <c r="T131" s="151"/>
      <c r="U131" s="74"/>
      <c r="V131" s="310"/>
      <c r="AI131" s="311"/>
      <c r="AJ131" s="311"/>
      <c r="AK131" s="311"/>
      <c r="AL131" s="311"/>
      <c r="AM131" s="311"/>
      <c r="AN131" s="311"/>
      <c r="AO131" s="311"/>
      <c r="AP131" s="311"/>
      <c r="AQ131" s="311"/>
      <c r="AR131" s="311"/>
      <c r="AS131" s="311"/>
      <c r="AT131" s="311"/>
      <c r="AU131" s="311"/>
      <c r="AV131" s="312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</row>
    <row r="132" spans="1:59" s="247" customFormat="1" ht="6.75" customHeight="1" x14ac:dyDescent="0.25">
      <c r="A132" s="99"/>
      <c r="B132" s="79"/>
      <c r="C132" s="313"/>
      <c r="D132" s="313"/>
      <c r="E132" s="313"/>
      <c r="F132" s="313"/>
      <c r="G132" s="313"/>
      <c r="H132" s="313"/>
      <c r="I132" s="313"/>
      <c r="J132" s="151"/>
      <c r="K132" s="99"/>
      <c r="L132" s="79"/>
      <c r="M132" s="314"/>
      <c r="N132" s="314"/>
      <c r="O132" s="314"/>
      <c r="P132" s="314"/>
      <c r="Q132" s="314"/>
      <c r="R132" s="314"/>
      <c r="S132" s="314"/>
      <c r="T132" s="151"/>
      <c r="U132" s="74"/>
      <c r="V132" s="310"/>
      <c r="AI132" s="311"/>
      <c r="AJ132" s="311"/>
      <c r="AK132" s="311"/>
      <c r="AL132" s="311"/>
      <c r="AM132" s="311"/>
      <c r="AN132" s="311"/>
      <c r="AO132" s="311"/>
      <c r="AP132" s="311"/>
      <c r="AQ132" s="311"/>
      <c r="AR132" s="311"/>
      <c r="AS132" s="311"/>
      <c r="AT132" s="311"/>
      <c r="AU132" s="311"/>
      <c r="AV132" s="312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</row>
    <row r="133" spans="1:59" s="317" customFormat="1" ht="21" customHeight="1" x14ac:dyDescent="0.25">
      <c r="A133" s="315"/>
      <c r="B133" s="276"/>
      <c r="C133" s="372" t="s">
        <v>22</v>
      </c>
      <c r="D133" s="373"/>
      <c r="E133" s="373"/>
      <c r="F133" s="373"/>
      <c r="G133" s="373"/>
      <c r="H133" s="373"/>
      <c r="I133" s="374"/>
      <c r="J133" s="275"/>
      <c r="K133" s="315"/>
      <c r="L133" s="276"/>
      <c r="M133" s="320"/>
      <c r="N133" s="321"/>
      <c r="O133" s="321"/>
      <c r="P133" s="321"/>
      <c r="Q133" s="321"/>
      <c r="R133" s="321"/>
      <c r="S133" s="322"/>
      <c r="T133" s="275"/>
      <c r="U133" s="236"/>
      <c r="V133" s="316"/>
      <c r="AI133" s="318"/>
      <c r="AJ133" s="318"/>
      <c r="AK133" s="318"/>
      <c r="AL133" s="318"/>
      <c r="AM133" s="318"/>
      <c r="AN133" s="318"/>
      <c r="AO133" s="318"/>
      <c r="AP133" s="318"/>
      <c r="AQ133" s="318"/>
      <c r="AR133" s="318"/>
      <c r="AS133" s="318"/>
      <c r="AT133" s="318"/>
      <c r="AU133" s="318"/>
      <c r="AV133" s="319"/>
    </row>
    <row r="134" spans="1:59" ht="23.25" customHeight="1" x14ac:dyDescent="0.25">
      <c r="B134" s="18"/>
      <c r="C134" s="346"/>
      <c r="D134" s="347"/>
      <c r="E134" s="348"/>
      <c r="F134" s="340"/>
      <c r="G134" s="341"/>
      <c r="H134" s="341"/>
      <c r="I134" s="342"/>
      <c r="J134" s="28"/>
      <c r="L134" s="92"/>
      <c r="M134" s="346"/>
      <c r="N134" s="347"/>
      <c r="O134" s="348"/>
      <c r="P134" s="340"/>
      <c r="Q134" s="341"/>
      <c r="R134" s="341"/>
      <c r="S134" s="342"/>
      <c r="T134" s="28"/>
      <c r="W134" s="99"/>
    </row>
    <row r="135" spans="1:59" x14ac:dyDescent="0.25">
      <c r="B135" s="18"/>
      <c r="C135" s="71" t="s">
        <v>19</v>
      </c>
      <c r="D135" s="72"/>
      <c r="E135" s="72"/>
      <c r="F135" s="71"/>
      <c r="G135" s="72" t="s">
        <v>103</v>
      </c>
      <c r="H135" s="309"/>
      <c r="I135" s="73"/>
      <c r="J135" s="28"/>
      <c r="L135" s="92"/>
      <c r="M135" s="71" t="s">
        <v>19</v>
      </c>
      <c r="N135" s="72"/>
      <c r="O135" s="72"/>
      <c r="P135" s="71"/>
      <c r="Q135" s="72"/>
      <c r="R135" s="72"/>
      <c r="S135" s="73" t="s">
        <v>23</v>
      </c>
      <c r="T135" s="28"/>
      <c r="U135" s="218"/>
      <c r="V135" s="236"/>
    </row>
    <row r="136" spans="1:59" ht="9" customHeight="1" x14ac:dyDescent="0.25">
      <c r="B136" s="18"/>
      <c r="C136" s="16"/>
      <c r="D136" s="16"/>
      <c r="E136" s="336"/>
      <c r="F136" s="336"/>
      <c r="G136" s="336"/>
      <c r="H136" s="336"/>
      <c r="I136" s="96"/>
      <c r="J136" s="28"/>
      <c r="L136" s="92"/>
      <c r="M136" s="14"/>
      <c r="N136" s="14"/>
      <c r="O136" s="14"/>
      <c r="P136" s="15"/>
      <c r="Q136" s="15"/>
      <c r="R136" s="15"/>
      <c r="S136" s="15"/>
      <c r="T136" s="28"/>
      <c r="W136" s="99"/>
    </row>
    <row r="137" spans="1:59" ht="12.6" customHeight="1" x14ac:dyDescent="0.25">
      <c r="B137" s="298" t="s">
        <v>97</v>
      </c>
      <c r="D137" s="14"/>
      <c r="E137" s="14"/>
      <c r="F137" s="15"/>
      <c r="G137" s="15"/>
      <c r="H137" s="15"/>
      <c r="I137" s="15"/>
      <c r="J137" s="11"/>
      <c r="K137" s="6"/>
      <c r="L137" s="92" t="s">
        <v>28</v>
      </c>
      <c r="M137" s="148"/>
      <c r="N137" s="14"/>
      <c r="O137" s="14"/>
      <c r="P137" s="15"/>
      <c r="Q137" s="15"/>
      <c r="R137" s="15"/>
      <c r="S137" s="15"/>
      <c r="T137" s="11"/>
      <c r="U137" s="249"/>
      <c r="V137" s="250"/>
      <c r="W137" s="247"/>
    </row>
    <row r="138" spans="1:59" ht="6" customHeight="1" x14ac:dyDescent="0.25">
      <c r="B138" s="1"/>
      <c r="C138" s="14"/>
      <c r="D138" s="14"/>
      <c r="E138" s="14"/>
      <c r="F138" s="6"/>
      <c r="G138" s="6"/>
      <c r="H138" s="12"/>
      <c r="I138" s="17"/>
      <c r="J138" s="11"/>
      <c r="K138" s="6"/>
      <c r="L138" s="1"/>
      <c r="M138" s="14"/>
      <c r="N138" s="14"/>
      <c r="O138" s="14"/>
      <c r="P138" s="6"/>
      <c r="Q138" s="6"/>
      <c r="R138" s="12"/>
      <c r="S138" s="17"/>
      <c r="T138" s="11"/>
      <c r="W138" s="82"/>
    </row>
    <row r="139" spans="1:59" ht="6" customHeight="1" x14ac:dyDescent="0.25">
      <c r="B139" s="18"/>
      <c r="C139" s="114"/>
      <c r="D139" s="110"/>
      <c r="E139" s="110"/>
      <c r="F139" s="110"/>
      <c r="G139" s="110"/>
      <c r="H139" s="110"/>
      <c r="I139" s="111"/>
      <c r="J139" s="28"/>
      <c r="K139" s="108"/>
      <c r="L139" s="18"/>
      <c r="M139" s="354"/>
      <c r="N139" s="355"/>
      <c r="O139" s="355"/>
      <c r="P139" s="355"/>
      <c r="Q139" s="355"/>
      <c r="R139" s="355"/>
      <c r="S139" s="356"/>
      <c r="T139" s="28"/>
      <c r="W139" s="82"/>
    </row>
    <row r="140" spans="1:59" x14ac:dyDescent="0.25">
      <c r="B140" s="18"/>
      <c r="C140" s="343" t="s">
        <v>87</v>
      </c>
      <c r="D140" s="344"/>
      <c r="E140" s="344"/>
      <c r="F140" s="344"/>
      <c r="G140" s="344"/>
      <c r="H140" s="344"/>
      <c r="I140" s="345"/>
      <c r="J140" s="28"/>
      <c r="L140" s="18"/>
      <c r="M140" s="357"/>
      <c r="N140" s="358"/>
      <c r="O140" s="358"/>
      <c r="P140" s="358"/>
      <c r="Q140" s="358"/>
      <c r="R140" s="358"/>
      <c r="S140" s="359"/>
      <c r="T140" s="28"/>
      <c r="V140" s="247"/>
      <c r="W140" s="82"/>
    </row>
    <row r="141" spans="1:59" x14ac:dyDescent="0.25">
      <c r="B141" s="18"/>
      <c r="C141" s="343" t="s">
        <v>60</v>
      </c>
      <c r="D141" s="344"/>
      <c r="E141" s="344"/>
      <c r="F141" s="344"/>
      <c r="G141" s="344"/>
      <c r="H141" s="344"/>
      <c r="I141" s="345"/>
      <c r="J141" s="28"/>
      <c r="L141" s="18"/>
      <c r="M141" s="357"/>
      <c r="N141" s="358"/>
      <c r="O141" s="358"/>
      <c r="P141" s="358"/>
      <c r="Q141" s="358"/>
      <c r="R141" s="358"/>
      <c r="S141" s="359"/>
      <c r="T141" s="28"/>
      <c r="V141" s="247"/>
      <c r="W141" s="82"/>
    </row>
    <row r="142" spans="1:59" x14ac:dyDescent="0.25">
      <c r="B142" s="18"/>
      <c r="C142" s="343" t="s">
        <v>31</v>
      </c>
      <c r="D142" s="344"/>
      <c r="E142" s="344"/>
      <c r="F142" s="344"/>
      <c r="G142" s="344"/>
      <c r="H142" s="344"/>
      <c r="I142" s="345"/>
      <c r="J142" s="28"/>
      <c r="L142" s="18"/>
      <c r="M142" s="357"/>
      <c r="N142" s="358"/>
      <c r="O142" s="358"/>
      <c r="P142" s="358"/>
      <c r="Q142" s="358"/>
      <c r="R142" s="358"/>
      <c r="S142" s="359"/>
      <c r="T142" s="28"/>
      <c r="U142" s="41"/>
      <c r="V142" s="82"/>
      <c r="W142" s="82"/>
    </row>
    <row r="143" spans="1:59" x14ac:dyDescent="0.25">
      <c r="B143" s="18"/>
      <c r="C143" s="337"/>
      <c r="D143" s="338"/>
      <c r="E143" s="339"/>
      <c r="F143" s="112"/>
      <c r="G143" s="69" t="s">
        <v>17</v>
      </c>
      <c r="H143" s="113"/>
      <c r="I143" s="70" t="s">
        <v>18</v>
      </c>
      <c r="J143" s="28"/>
      <c r="L143" s="18"/>
      <c r="M143" s="357"/>
      <c r="N143" s="358"/>
      <c r="O143" s="358"/>
      <c r="P143" s="358"/>
      <c r="Q143" s="358"/>
      <c r="R143" s="358"/>
      <c r="S143" s="359"/>
      <c r="T143" s="28"/>
      <c r="U143" s="41"/>
      <c r="V143" s="82"/>
      <c r="W143" s="82"/>
    </row>
    <row r="144" spans="1:59" ht="6.75" customHeight="1" x14ac:dyDescent="0.25">
      <c r="B144" s="18"/>
      <c r="C144" s="152"/>
      <c r="D144" s="69"/>
      <c r="E144" s="69"/>
      <c r="F144" s="69"/>
      <c r="G144" s="69"/>
      <c r="H144" s="69"/>
      <c r="I144" s="70"/>
      <c r="J144" s="28"/>
      <c r="K144" s="108"/>
      <c r="L144" s="18"/>
      <c r="M144" s="357"/>
      <c r="N144" s="358"/>
      <c r="O144" s="358"/>
      <c r="P144" s="358"/>
      <c r="Q144" s="358"/>
      <c r="R144" s="358"/>
      <c r="S144" s="359"/>
      <c r="T144" s="28"/>
      <c r="U144" s="41"/>
      <c r="V144" s="82"/>
      <c r="W144" s="247"/>
    </row>
    <row r="145" spans="1:45" x14ac:dyDescent="0.25">
      <c r="B145" s="18"/>
      <c r="C145" s="237" t="s">
        <v>20</v>
      </c>
      <c r="D145" s="238"/>
      <c r="E145" s="238"/>
      <c r="F145" s="72"/>
      <c r="G145" s="72"/>
      <c r="H145" s="72"/>
      <c r="I145" s="239"/>
      <c r="J145" s="28"/>
      <c r="K145" s="108"/>
      <c r="L145" s="18"/>
      <c r="M145" s="360"/>
      <c r="N145" s="361"/>
      <c r="O145" s="361"/>
      <c r="P145" s="361"/>
      <c r="Q145" s="361"/>
      <c r="R145" s="361"/>
      <c r="S145" s="362"/>
      <c r="T145" s="28"/>
      <c r="U145" s="41"/>
      <c r="V145" s="82"/>
      <c r="W145" s="247"/>
    </row>
    <row r="146" spans="1:45" x14ac:dyDescent="0.25">
      <c r="A146" s="16"/>
      <c r="B146" s="18"/>
      <c r="C146" s="16"/>
      <c r="D146" s="16"/>
      <c r="E146" s="16"/>
      <c r="F146" s="16"/>
      <c r="G146" s="16"/>
      <c r="H146" s="95"/>
      <c r="I146" s="96"/>
      <c r="J146" s="28"/>
      <c r="L146" s="18"/>
      <c r="M146" s="16"/>
      <c r="N146" s="16"/>
      <c r="O146" s="16"/>
      <c r="P146" s="16"/>
      <c r="Q146" s="16"/>
      <c r="R146" s="95"/>
      <c r="S146" s="96"/>
      <c r="T146" s="40"/>
      <c r="U146" s="41"/>
      <c r="V146" s="82"/>
      <c r="W146" s="247"/>
    </row>
    <row r="147" spans="1:45" hidden="1" x14ac:dyDescent="0.25">
      <c r="B147" s="92" t="s">
        <v>61</v>
      </c>
      <c r="C147" s="216"/>
      <c r="D147" s="216"/>
      <c r="E147" s="216"/>
      <c r="F147" s="214"/>
      <c r="G147" s="214"/>
      <c r="H147" s="214"/>
      <c r="I147" s="214"/>
      <c r="J147" s="11"/>
      <c r="K147" s="6"/>
      <c r="L147" s="92"/>
      <c r="M147" s="216"/>
      <c r="N147" s="216"/>
      <c r="O147" s="216"/>
      <c r="P147" s="214"/>
      <c r="Q147" s="214"/>
      <c r="R147" s="214"/>
      <c r="S147" s="214"/>
      <c r="T147" s="11"/>
      <c r="V147" s="247"/>
      <c r="W147" s="247"/>
    </row>
    <row r="148" spans="1:45" ht="4.2" hidden="1" customHeight="1" x14ac:dyDescent="0.25">
      <c r="B148" s="215"/>
      <c r="C148" s="216"/>
      <c r="D148" s="216"/>
      <c r="E148" s="216"/>
      <c r="F148" s="214"/>
      <c r="G148" s="214"/>
      <c r="H148" s="214"/>
      <c r="I148" s="214"/>
      <c r="J148" s="11"/>
      <c r="K148" s="6"/>
      <c r="L148" s="92"/>
      <c r="M148" s="216"/>
      <c r="N148" s="216"/>
      <c r="O148" s="216"/>
      <c r="P148" s="214"/>
      <c r="Q148" s="214"/>
      <c r="R148" s="214"/>
      <c r="S148" s="214"/>
      <c r="T148" s="11"/>
      <c r="W148" s="247"/>
    </row>
    <row r="149" spans="1:45" ht="49.5" hidden="1" customHeight="1" x14ac:dyDescent="0.25">
      <c r="B149" s="18"/>
      <c r="C149" s="452"/>
      <c r="D149" s="453"/>
      <c r="E149" s="453"/>
      <c r="F149" s="453"/>
      <c r="G149" s="453"/>
      <c r="H149" s="453"/>
      <c r="I149" s="454"/>
      <c r="J149" s="28"/>
      <c r="K149" s="108"/>
      <c r="L149" s="92"/>
      <c r="M149" s="216"/>
      <c r="N149" s="216"/>
      <c r="O149" s="216"/>
      <c r="P149" s="214"/>
      <c r="Q149" s="214"/>
      <c r="R149" s="214"/>
      <c r="S149" s="214"/>
      <c r="T149" s="28"/>
      <c r="W149" s="247"/>
    </row>
    <row r="150" spans="1:45" ht="3.6" hidden="1" customHeight="1" x14ac:dyDescent="0.25">
      <c r="B150" s="18"/>
      <c r="C150" s="455"/>
      <c r="D150" s="456"/>
      <c r="E150" s="456"/>
      <c r="F150" s="456"/>
      <c r="G150" s="456"/>
      <c r="H150" s="456"/>
      <c r="I150" s="457"/>
      <c r="J150" s="28"/>
      <c r="L150" s="92"/>
      <c r="M150" s="216"/>
      <c r="N150" s="216"/>
      <c r="O150" s="216"/>
      <c r="P150" s="214"/>
      <c r="Q150" s="214"/>
      <c r="R150" s="214"/>
      <c r="S150" s="214"/>
      <c r="T150" s="28"/>
      <c r="W150" s="247"/>
    </row>
    <row r="151" spans="1:45" hidden="1" x14ac:dyDescent="0.25">
      <c r="B151" s="18"/>
      <c r="C151" s="458" t="s">
        <v>62</v>
      </c>
      <c r="D151" s="459"/>
      <c r="E151" s="459"/>
      <c r="F151" s="459"/>
      <c r="G151" s="459"/>
      <c r="H151" s="459"/>
      <c r="I151" s="460"/>
      <c r="J151" s="28"/>
      <c r="L151" s="92"/>
      <c r="M151" s="216"/>
      <c r="N151" s="216"/>
      <c r="O151" s="216"/>
      <c r="P151" s="214"/>
      <c r="Q151" s="214"/>
      <c r="R151" s="214"/>
      <c r="S151" s="214"/>
      <c r="T151" s="28"/>
      <c r="W151" s="247"/>
    </row>
    <row r="152" spans="1:45" ht="10.95" hidden="1" customHeight="1" x14ac:dyDescent="0.25">
      <c r="B152" s="18"/>
      <c r="C152" s="461"/>
      <c r="D152" s="459"/>
      <c r="E152" s="459"/>
      <c r="F152" s="459"/>
      <c r="G152" s="459"/>
      <c r="H152" s="459"/>
      <c r="I152" s="460"/>
      <c r="J152" s="28"/>
      <c r="L152" s="92"/>
      <c r="M152" s="216"/>
      <c r="N152" s="216"/>
      <c r="O152" s="216"/>
      <c r="P152" s="214"/>
      <c r="Q152" s="214"/>
      <c r="R152" s="214"/>
      <c r="S152" s="214"/>
      <c r="T152" s="28"/>
      <c r="W152" s="247"/>
    </row>
    <row r="153" spans="1:45" hidden="1" x14ac:dyDescent="0.25">
      <c r="B153" s="18"/>
      <c r="C153" s="349"/>
      <c r="D153" s="350"/>
      <c r="E153" s="350"/>
      <c r="F153" s="351"/>
      <c r="G153" s="352"/>
      <c r="H153" s="352"/>
      <c r="I153" s="353"/>
      <c r="J153" s="28"/>
      <c r="L153" s="92"/>
      <c r="M153" s="216"/>
      <c r="N153" s="216"/>
      <c r="O153" s="216"/>
      <c r="P153" s="214"/>
      <c r="Q153" s="214"/>
      <c r="R153" s="214"/>
      <c r="S153" s="214"/>
      <c r="T153" s="28"/>
      <c r="W153" s="247"/>
    </row>
    <row r="154" spans="1:45" hidden="1" x14ac:dyDescent="0.25">
      <c r="B154" s="18"/>
      <c r="C154" s="349"/>
      <c r="D154" s="350"/>
      <c r="E154" s="350"/>
      <c r="F154" s="351"/>
      <c r="G154" s="352"/>
      <c r="H154" s="352"/>
      <c r="I154" s="353"/>
      <c r="J154" s="28"/>
      <c r="L154" s="92"/>
      <c r="M154" s="216"/>
      <c r="N154" s="216"/>
      <c r="O154" s="216"/>
      <c r="P154" s="214"/>
      <c r="Q154" s="214"/>
      <c r="R154" s="214"/>
      <c r="S154" s="214"/>
      <c r="T154" s="28"/>
      <c r="W154" s="247"/>
    </row>
    <row r="155" spans="1:45" hidden="1" x14ac:dyDescent="0.25">
      <c r="B155" s="18"/>
      <c r="C155" s="71" t="s">
        <v>19</v>
      </c>
      <c r="D155" s="72"/>
      <c r="E155" s="72"/>
      <c r="F155" s="71"/>
      <c r="G155" s="72"/>
      <c r="H155" s="72"/>
      <c r="I155" s="73" t="s">
        <v>63</v>
      </c>
      <c r="J155" s="28"/>
      <c r="L155" s="92"/>
      <c r="M155" s="216"/>
      <c r="N155" s="216"/>
      <c r="O155" s="216"/>
      <c r="P155" s="214"/>
      <c r="Q155" s="214"/>
      <c r="R155" s="214"/>
      <c r="S155" s="214"/>
      <c r="T155" s="28"/>
    </row>
    <row r="156" spans="1:45" ht="12.75" hidden="1" customHeight="1" x14ac:dyDescent="0.25">
      <c r="B156" s="18"/>
      <c r="C156" s="16"/>
      <c r="D156" s="16"/>
      <c r="E156" s="336"/>
      <c r="F156" s="336"/>
      <c r="G156" s="336"/>
      <c r="H156" s="336"/>
      <c r="I156" s="96"/>
      <c r="J156" s="28"/>
      <c r="L156" s="92"/>
      <c r="M156" s="216"/>
      <c r="N156" s="216"/>
      <c r="O156" s="216"/>
      <c r="P156" s="214"/>
      <c r="Q156" s="214"/>
      <c r="R156" s="214"/>
      <c r="S156" s="214"/>
      <c r="T156" s="28"/>
    </row>
    <row r="157" spans="1:45" ht="6.75" hidden="1" customHeight="1" x14ac:dyDescent="0.25">
      <c r="B157" s="18"/>
      <c r="C157" s="27"/>
      <c r="D157" s="27"/>
      <c r="E157" s="27"/>
      <c r="F157" s="27"/>
      <c r="G157" s="27"/>
      <c r="H157" s="27"/>
      <c r="I157" s="27"/>
      <c r="J157" s="28"/>
      <c r="L157" s="18"/>
      <c r="M157" s="27"/>
      <c r="N157" s="27"/>
      <c r="O157" s="27"/>
      <c r="P157" s="27"/>
      <c r="Q157" s="27"/>
      <c r="R157" s="27"/>
      <c r="S157" s="27"/>
      <c r="T157" s="28"/>
      <c r="U157" s="236"/>
      <c r="V157" s="236"/>
      <c r="W157" s="236"/>
      <c r="X157" s="99"/>
      <c r="Y157" s="41"/>
    </row>
    <row r="158" spans="1:45" ht="6.75" customHeight="1" x14ac:dyDescent="0.25">
      <c r="B158" s="18"/>
      <c r="C158" s="27"/>
      <c r="D158" s="27"/>
      <c r="E158" s="27"/>
      <c r="F158" s="27"/>
      <c r="G158" s="27"/>
      <c r="H158" s="27"/>
      <c r="I158" s="27"/>
      <c r="J158" s="28"/>
      <c r="L158" s="18"/>
      <c r="M158" s="27"/>
      <c r="N158" s="27"/>
      <c r="O158" s="27"/>
      <c r="P158" s="27"/>
      <c r="Q158" s="27"/>
      <c r="R158" s="27"/>
      <c r="S158" s="27"/>
      <c r="T158" s="28"/>
      <c r="X158" s="99"/>
      <c r="Y158" s="41"/>
    </row>
    <row r="159" spans="1:45" s="41" customFormat="1" x14ac:dyDescent="0.25">
      <c r="B159" s="1" t="s">
        <v>64</v>
      </c>
      <c r="C159" s="219"/>
      <c r="D159" s="219"/>
      <c r="E159" s="219"/>
      <c r="F159" s="219"/>
      <c r="G159" s="219"/>
      <c r="H159" s="219"/>
      <c r="I159" s="219"/>
      <c r="J159" s="20"/>
      <c r="K159" s="2"/>
      <c r="L159" s="1" t="s">
        <v>64</v>
      </c>
      <c r="M159" s="219"/>
      <c r="N159" s="219"/>
      <c r="O159" s="219"/>
      <c r="P159" s="219"/>
      <c r="Q159" s="219"/>
      <c r="R159" s="219"/>
      <c r="S159" s="219"/>
      <c r="T159" s="20"/>
      <c r="U159" s="74"/>
      <c r="V159" s="74"/>
      <c r="W159" s="74"/>
      <c r="X159" s="99"/>
    </row>
    <row r="160" spans="1:45" s="41" customFormat="1" ht="10.5" customHeight="1" x14ac:dyDescent="0.25">
      <c r="B160" s="1"/>
      <c r="C160" s="219"/>
      <c r="D160" s="219"/>
      <c r="E160" s="219"/>
      <c r="F160" s="219"/>
      <c r="G160" s="219"/>
      <c r="H160" s="219"/>
      <c r="I160" s="219"/>
      <c r="J160" s="20"/>
      <c r="K160" s="2"/>
      <c r="L160" s="1"/>
      <c r="M160" s="219"/>
      <c r="N160" s="219"/>
      <c r="O160" s="219"/>
      <c r="P160" s="219"/>
      <c r="Q160" s="219"/>
      <c r="R160" s="219"/>
      <c r="S160" s="219"/>
      <c r="T160" s="20"/>
      <c r="U160" s="74"/>
      <c r="V160" s="74"/>
      <c r="W160" s="74"/>
      <c r="X160" s="99"/>
      <c r="AN160" s="2"/>
      <c r="AO160" s="2"/>
      <c r="AP160" s="2"/>
      <c r="AQ160" s="2"/>
      <c r="AR160" s="2"/>
      <c r="AS160" s="2"/>
    </row>
    <row r="161" spans="2:54" s="41" customFormat="1" x14ac:dyDescent="0.25">
      <c r="B161" s="1"/>
      <c r="C161" s="330" t="s">
        <v>65</v>
      </c>
      <c r="D161" s="330"/>
      <c r="E161" s="330"/>
      <c r="F161" s="220"/>
      <c r="G161" s="221"/>
      <c r="H161" s="221"/>
      <c r="I161" s="221"/>
      <c r="J161" s="222"/>
      <c r="K161" s="223"/>
      <c r="L161" s="224"/>
      <c r="M161" s="330" t="s">
        <v>65</v>
      </c>
      <c r="N161" s="330"/>
      <c r="O161" s="330"/>
      <c r="P161" s="220"/>
      <c r="Q161" s="221"/>
      <c r="R161" s="221"/>
      <c r="S161" s="221"/>
      <c r="T161" s="20"/>
      <c r="U161" s="74"/>
      <c r="V161" s="74"/>
      <c r="W161" s="74"/>
      <c r="X161" s="99"/>
      <c r="Y161" s="2"/>
      <c r="AN161" s="2"/>
      <c r="AO161" s="2"/>
      <c r="AP161" s="2"/>
      <c r="AQ161" s="2"/>
      <c r="AR161" s="2"/>
      <c r="AS161" s="2"/>
    </row>
    <row r="162" spans="2:54" s="41" customFormat="1" ht="7.95" customHeight="1" x14ac:dyDescent="0.25">
      <c r="B162" s="1"/>
      <c r="C162" s="220"/>
      <c r="D162" s="220"/>
      <c r="E162" s="220"/>
      <c r="F162" s="220"/>
      <c r="G162" s="220"/>
      <c r="H162" s="220"/>
      <c r="I162" s="220"/>
      <c r="J162" s="222"/>
      <c r="K162" s="223"/>
      <c r="L162" s="224"/>
      <c r="M162" s="220"/>
      <c r="N162" s="220"/>
      <c r="O162" s="220"/>
      <c r="P162" s="220"/>
      <c r="Q162" s="220"/>
      <c r="R162" s="220"/>
      <c r="S162" s="220"/>
      <c r="T162" s="20"/>
      <c r="U162" s="74"/>
      <c r="V162" s="74"/>
      <c r="W162" s="74"/>
      <c r="X162" s="99"/>
      <c r="Y162" s="99"/>
      <c r="AN162" s="2"/>
      <c r="AO162" s="2"/>
      <c r="AP162" s="2"/>
      <c r="AQ162" s="2"/>
      <c r="AR162" s="2"/>
      <c r="AS162" s="2"/>
    </row>
    <row r="163" spans="2:54" s="41" customFormat="1" ht="13.8" x14ac:dyDescent="0.3">
      <c r="B163" s="1"/>
      <c r="C163" s="331" t="s">
        <v>66</v>
      </c>
      <c r="D163" s="332"/>
      <c r="E163" s="333"/>
      <c r="F163" s="225"/>
      <c r="G163" s="334" t="s">
        <v>67</v>
      </c>
      <c r="H163" s="335"/>
      <c r="I163" s="226"/>
      <c r="J163" s="222"/>
      <c r="K163" s="223"/>
      <c r="L163" s="224"/>
      <c r="M163" s="227" t="s">
        <v>68</v>
      </c>
      <c r="N163" s="220"/>
      <c r="O163" s="334" t="s">
        <v>69</v>
      </c>
      <c r="P163" s="335"/>
      <c r="Q163" s="228"/>
      <c r="R163" s="334" t="s">
        <v>70</v>
      </c>
      <c r="S163" s="335"/>
      <c r="T163" s="20"/>
      <c r="U163" s="74"/>
      <c r="V163" s="74"/>
      <c r="W163" s="74"/>
      <c r="X163" s="99"/>
      <c r="Y163" s="99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</row>
    <row r="164" spans="2:54" ht="9.6" customHeight="1" x14ac:dyDescent="0.25">
      <c r="B164" s="229"/>
      <c r="C164" s="230"/>
      <c r="D164" s="230"/>
      <c r="E164" s="230"/>
      <c r="F164" s="230"/>
      <c r="G164" s="230"/>
      <c r="H164" s="231"/>
      <c r="I164" s="232"/>
      <c r="J164" s="233"/>
      <c r="K164" s="223"/>
      <c r="L164" s="229"/>
      <c r="M164" s="230"/>
      <c r="N164" s="230"/>
      <c r="O164" s="230"/>
      <c r="P164" s="230"/>
      <c r="Q164" s="230"/>
      <c r="R164" s="231"/>
      <c r="S164" s="232"/>
      <c r="T164" s="28"/>
      <c r="X164" s="99"/>
      <c r="Z164" s="99"/>
      <c r="AA164" s="99"/>
      <c r="AB164" s="99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</row>
    <row r="165" spans="2:54" ht="22.2" customHeight="1" x14ac:dyDescent="0.25">
      <c r="H165" s="4"/>
      <c r="I165" s="4"/>
      <c r="K165" s="4"/>
      <c r="X165" s="247"/>
      <c r="Y165" s="247"/>
    </row>
    <row r="167" spans="2:54" ht="13.8" hidden="1" thickBot="1" x14ac:dyDescent="0.3">
      <c r="C167" s="195" t="s">
        <v>43</v>
      </c>
      <c r="D167" s="196"/>
      <c r="E167" s="197" t="s">
        <v>44</v>
      </c>
      <c r="F167" s="188"/>
      <c r="G167" s="188"/>
      <c r="H167" s="185"/>
      <c r="I167" s="182"/>
      <c r="M167" s="197" t="s">
        <v>45</v>
      </c>
      <c r="N167" s="188"/>
      <c r="O167" s="188"/>
      <c r="P167" s="185"/>
      <c r="Q167" s="182"/>
    </row>
    <row r="168" spans="2:54" hidden="1" x14ac:dyDescent="0.25">
      <c r="C168" s="450" t="s">
        <v>46</v>
      </c>
      <c r="D168" s="194"/>
      <c r="E168" s="198" t="s">
        <v>50</v>
      </c>
      <c r="F168" s="200"/>
      <c r="G168" s="200"/>
      <c r="H168" s="201"/>
      <c r="I168" s="202"/>
      <c r="J168" s="16"/>
      <c r="L168" s="16"/>
      <c r="M168" s="198" t="s">
        <v>51</v>
      </c>
      <c r="N168" s="200"/>
      <c r="O168" s="200"/>
      <c r="P168" s="201"/>
      <c r="Q168" s="202"/>
    </row>
    <row r="169" spans="2:54" hidden="1" x14ac:dyDescent="0.25">
      <c r="C169" s="450"/>
      <c r="D169" s="194"/>
      <c r="E169" s="199" t="s">
        <v>49</v>
      </c>
      <c r="F169" s="189"/>
      <c r="G169" s="189"/>
      <c r="H169" s="186"/>
      <c r="I169" s="183"/>
      <c r="J169" s="16"/>
      <c r="L169" s="16"/>
      <c r="M169" s="199" t="s">
        <v>52</v>
      </c>
      <c r="N169" s="189"/>
      <c r="O169" s="189"/>
      <c r="P169" s="186"/>
      <c r="Q169" s="183"/>
    </row>
    <row r="170" spans="2:54" hidden="1" x14ac:dyDescent="0.25">
      <c r="C170" s="450"/>
      <c r="D170" s="194"/>
      <c r="E170" s="199" t="s">
        <v>47</v>
      </c>
      <c r="F170" s="189"/>
      <c r="G170" s="189"/>
      <c r="H170" s="186"/>
      <c r="I170" s="183"/>
      <c r="M170" s="199" t="s">
        <v>47</v>
      </c>
      <c r="N170" s="189"/>
      <c r="O170" s="189"/>
      <c r="P170" s="186"/>
      <c r="Q170" s="183"/>
    </row>
    <row r="171" spans="2:54" ht="13.8" hidden="1" thickBot="1" x14ac:dyDescent="0.3">
      <c r="C171" s="451"/>
      <c r="D171" s="193"/>
      <c r="E171" s="203" t="s">
        <v>48</v>
      </c>
      <c r="F171" s="190"/>
      <c r="G171" s="190"/>
      <c r="H171" s="187"/>
      <c r="I171" s="184"/>
      <c r="M171" s="203" t="s">
        <v>48</v>
      </c>
      <c r="N171" s="190"/>
      <c r="O171" s="190"/>
      <c r="P171" s="187"/>
      <c r="Q171" s="184"/>
    </row>
    <row r="172" spans="2:54" hidden="1" x14ac:dyDescent="0.25">
      <c r="C172" s="74"/>
      <c r="D172" s="74"/>
      <c r="E172" s="191"/>
      <c r="F172" s="191"/>
      <c r="G172" s="191"/>
      <c r="H172" s="74"/>
      <c r="I172" s="74"/>
      <c r="J172" s="191"/>
      <c r="K172" s="74"/>
      <c r="L172" s="191"/>
      <c r="M172" s="191"/>
      <c r="P172" s="33"/>
      <c r="Q172" s="16"/>
    </row>
    <row r="173" spans="2:54" hidden="1" x14ac:dyDescent="0.25">
      <c r="H173" s="4"/>
      <c r="I173" s="4"/>
      <c r="J173" s="192"/>
      <c r="K173" s="4"/>
      <c r="L173" s="192"/>
      <c r="M173" s="192"/>
      <c r="P173" s="33"/>
      <c r="Q173" s="16"/>
    </row>
    <row r="174" spans="2:54" x14ac:dyDescent="0.25">
      <c r="H174" s="4"/>
      <c r="I174" s="192"/>
      <c r="K174" s="4"/>
      <c r="O174" s="33"/>
      <c r="P174" s="34"/>
    </row>
    <row r="175" spans="2:54" x14ac:dyDescent="0.25">
      <c r="H175" s="4"/>
      <c r="I175" s="192"/>
      <c r="K175" s="4"/>
      <c r="M175" s="33"/>
      <c r="N175" s="34"/>
      <c r="P175" s="16"/>
    </row>
    <row r="176" spans="2:54" x14ac:dyDescent="0.25">
      <c r="W176" s="247"/>
    </row>
  </sheetData>
  <sheetProtection algorithmName="SHA-512" hashValue="0wW9TVaieWFDsvoTII8h/zC+Ku0D3eiAUUPUZVYalSQrsZzHfhY14z4cQx1VNrlGBgKASH+0vlkpEZnBCZW3fw==" saltValue="ppJZC9FLyX1wM/aT9CLB+A==" spinCount="100000" sheet="1" objects="1" scenarios="1"/>
  <mergeCells count="171">
    <mergeCell ref="C168:C171"/>
    <mergeCell ref="C113:G113"/>
    <mergeCell ref="C114:G114"/>
    <mergeCell ref="C115:G115"/>
    <mergeCell ref="C116:G116"/>
    <mergeCell ref="G95:H95"/>
    <mergeCell ref="G60:H60"/>
    <mergeCell ref="G62:H62"/>
    <mergeCell ref="G61:H61"/>
    <mergeCell ref="G64:H64"/>
    <mergeCell ref="F154:I154"/>
    <mergeCell ref="C149:I149"/>
    <mergeCell ref="C150:I150"/>
    <mergeCell ref="C151:I152"/>
    <mergeCell ref="C108:I108"/>
    <mergeCell ref="C161:E161"/>
    <mergeCell ref="O25:P25"/>
    <mergeCell ref="G74:H74"/>
    <mergeCell ref="M80:P80"/>
    <mergeCell ref="M75:P75"/>
    <mergeCell ref="C90:F90"/>
    <mergeCell ref="C89:F89"/>
    <mergeCell ref="C62:F62"/>
    <mergeCell ref="G59:H59"/>
    <mergeCell ref="C92:F92"/>
    <mergeCell ref="G76:H76"/>
    <mergeCell ref="C80:F80"/>
    <mergeCell ref="M59:P59"/>
    <mergeCell ref="M60:P60"/>
    <mergeCell ref="M61:P61"/>
    <mergeCell ref="C106:I106"/>
    <mergeCell ref="C76:F76"/>
    <mergeCell ref="M76:P76"/>
    <mergeCell ref="C73:F73"/>
    <mergeCell ref="C60:F60"/>
    <mergeCell ref="M35:R35"/>
    <mergeCell ref="C35:H35"/>
    <mergeCell ref="C17:H17"/>
    <mergeCell ref="C18:H18"/>
    <mergeCell ref="B40:G41"/>
    <mergeCell ref="G43:J43"/>
    <mergeCell ref="Q88:R88"/>
    <mergeCell ref="Q43:T43"/>
    <mergeCell ref="P50:S50"/>
    <mergeCell ref="M52:S52"/>
    <mergeCell ref="C68:I68"/>
    <mergeCell ref="C88:F88"/>
    <mergeCell ref="G88:H88"/>
    <mergeCell ref="G77:H77"/>
    <mergeCell ref="M17:R17"/>
    <mergeCell ref="M18:R18"/>
    <mergeCell ref="M19:R19"/>
    <mergeCell ref="M45:S45"/>
    <mergeCell ref="C75:F75"/>
    <mergeCell ref="Q75:R75"/>
    <mergeCell ref="C77:F77"/>
    <mergeCell ref="Q74:R74"/>
    <mergeCell ref="G75:H75"/>
    <mergeCell ref="M111:S111"/>
    <mergeCell ref="C129:I129"/>
    <mergeCell ref="M129:S129"/>
    <mergeCell ref="M113:S123"/>
    <mergeCell ref="C110:G111"/>
    <mergeCell ref="Q4:S4"/>
    <mergeCell ref="N5:S5"/>
    <mergeCell ref="G4:I4"/>
    <mergeCell ref="D5:I5"/>
    <mergeCell ref="M68:S68"/>
    <mergeCell ref="L40:Q41"/>
    <mergeCell ref="F50:I50"/>
    <mergeCell ref="C12:H12"/>
    <mergeCell ref="C14:H14"/>
    <mergeCell ref="C52:I52"/>
    <mergeCell ref="E25:F25"/>
    <mergeCell ref="C45:I45"/>
    <mergeCell ref="E27:I27"/>
    <mergeCell ref="E29:I29"/>
    <mergeCell ref="H25:I25"/>
    <mergeCell ref="R25:S25"/>
    <mergeCell ref="M12:R12"/>
    <mergeCell ref="M14:R14"/>
    <mergeCell ref="C59:F59"/>
    <mergeCell ref="C19:H19"/>
    <mergeCell ref="M91:P91"/>
    <mergeCell ref="M89:P89"/>
    <mergeCell ref="M92:P92"/>
    <mergeCell ref="M90:P90"/>
    <mergeCell ref="B26:C27"/>
    <mergeCell ref="O27:S27"/>
    <mergeCell ref="O29:S29"/>
    <mergeCell ref="M88:P88"/>
    <mergeCell ref="G73:H73"/>
    <mergeCell ref="Q73:R73"/>
    <mergeCell ref="Q89:R89"/>
    <mergeCell ref="C64:F64"/>
    <mergeCell ref="M64:P64"/>
    <mergeCell ref="Q59:R59"/>
    <mergeCell ref="Q60:R60"/>
    <mergeCell ref="Q61:R61"/>
    <mergeCell ref="Q62:R62"/>
    <mergeCell ref="Q64:R64"/>
    <mergeCell ref="M73:P73"/>
    <mergeCell ref="C74:F74"/>
    <mergeCell ref="M74:P74"/>
    <mergeCell ref="C61:F61"/>
    <mergeCell ref="M62:P62"/>
    <mergeCell ref="C91:F91"/>
    <mergeCell ref="M106:S106"/>
    <mergeCell ref="C134:E134"/>
    <mergeCell ref="M130:S130"/>
    <mergeCell ref="Q76:R76"/>
    <mergeCell ref="Q77:R77"/>
    <mergeCell ref="M77:P77"/>
    <mergeCell ref="G92:H92"/>
    <mergeCell ref="G90:H90"/>
    <mergeCell ref="G89:H89"/>
    <mergeCell ref="G91:H91"/>
    <mergeCell ref="G80:H80"/>
    <mergeCell ref="Q80:R80"/>
    <mergeCell ref="Q91:R91"/>
    <mergeCell ref="M82:P82"/>
    <mergeCell ref="M105:R105"/>
    <mergeCell ref="C102:F102"/>
    <mergeCell ref="G102:H102"/>
    <mergeCell ref="C82:F82"/>
    <mergeCell ref="Q92:R92"/>
    <mergeCell ref="C131:I131"/>
    <mergeCell ref="M131:S131"/>
    <mergeCell ref="C133:I133"/>
    <mergeCell ref="Q90:R90"/>
    <mergeCell ref="C163:E163"/>
    <mergeCell ref="G163:H163"/>
    <mergeCell ref="O163:P163"/>
    <mergeCell ref="R163:S163"/>
    <mergeCell ref="E156:H156"/>
    <mergeCell ref="C143:E143"/>
    <mergeCell ref="E136:H136"/>
    <mergeCell ref="F134:I134"/>
    <mergeCell ref="C142:I142"/>
    <mergeCell ref="C141:I141"/>
    <mergeCell ref="M134:O134"/>
    <mergeCell ref="P134:S134"/>
    <mergeCell ref="C140:I140"/>
    <mergeCell ref="C153:E153"/>
    <mergeCell ref="F153:I153"/>
    <mergeCell ref="C154:E154"/>
    <mergeCell ref="M139:S145"/>
    <mergeCell ref="Q102:R102"/>
    <mergeCell ref="C104:H104"/>
    <mergeCell ref="M104:R104"/>
    <mergeCell ref="C95:F95"/>
    <mergeCell ref="C97:F97"/>
    <mergeCell ref="M95:P95"/>
    <mergeCell ref="M97:P97"/>
    <mergeCell ref="Q95:R95"/>
    <mergeCell ref="M161:O161"/>
    <mergeCell ref="M108:S108"/>
    <mergeCell ref="M102:P102"/>
    <mergeCell ref="M109:S109"/>
    <mergeCell ref="C130:I130"/>
    <mergeCell ref="C109:I109"/>
    <mergeCell ref="C123:G123"/>
    <mergeCell ref="M110:S110"/>
    <mergeCell ref="M112:S112"/>
    <mergeCell ref="H110:I110"/>
    <mergeCell ref="C117:G117"/>
    <mergeCell ref="C118:G118"/>
    <mergeCell ref="C119:G119"/>
    <mergeCell ref="C120:G120"/>
    <mergeCell ref="C121:G121"/>
    <mergeCell ref="C122:G122"/>
  </mergeCells>
  <phoneticPr fontId="0" type="noConversion"/>
  <pageMargins left="0.43307086614173229" right="0.23622047244094491" top="0.59055118110236227" bottom="0.39370078740157483" header="0.23622047244094491" footer="0.31496062992125984"/>
  <pageSetup paperSize="9" scale="85" fitToHeight="3" orientation="portrait" r:id="rId1"/>
  <headerFooter alignWithMargins="0">
    <oddHeader>&amp;L&amp;"Arial,Fett"&amp;16Anlage zur Beschreibung der Maßnahmen&amp;R&amp;8Datum der Bearbeitung &amp;D&amp;"Arial,Fett"&amp;18
A  &amp;"Arial,Standard"&amp;10Anteilfinanzierung</oddHeader>
    <oddFooter>&amp;R&amp;8&amp;F</oddFooter>
  </headerFooter>
  <rowBreaks count="2" manualBreakCount="2">
    <brk id="54" max="19" man="1"/>
    <brk id="99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Wegebau</vt:lpstr>
      <vt:lpstr>Wegebau!Druckbereich</vt:lpstr>
    </vt:vector>
  </TitlesOfParts>
  <Company>LFV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Elberfeld</dc:creator>
  <cp:lastModifiedBy>Heilken, Martin</cp:lastModifiedBy>
  <cp:lastPrinted>2023-07-21T05:26:48Z</cp:lastPrinted>
  <dcterms:created xsi:type="dcterms:W3CDTF">2003-06-26T06:41:09Z</dcterms:created>
  <dcterms:modified xsi:type="dcterms:W3CDTF">2025-03-27T14:05:14Z</dcterms:modified>
</cp:coreProperties>
</file>