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-pkw\"/>
    </mc:Choice>
  </mc:AlternateContent>
  <xr:revisionPtr revIDLastSave="0" documentId="13_ncr:1_{A4645FD8-4BE3-4D77-A96C-C4C887D794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egebau" sheetId="26" r:id="rId1"/>
  </sheets>
  <definedNames>
    <definedName name="_xlnm._FilterDatabase" localSheetId="0" hidden="1">Wegebau!#REF!</definedName>
    <definedName name="_xlnm.Print_Area" localSheetId="0">Wegebau!$A$1:$T$160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7" i="26" l="1"/>
  <c r="Q97" i="26"/>
  <c r="M98" i="26"/>
  <c r="Q98" i="26"/>
  <c r="M89" i="26"/>
  <c r="G102" i="26"/>
  <c r="I104" i="26" s="1"/>
  <c r="Q100" i="26"/>
  <c r="M100" i="26"/>
  <c r="Q99" i="26"/>
  <c r="M99" i="26"/>
  <c r="Q96" i="26"/>
  <c r="M96" i="26"/>
  <c r="Q78" i="26"/>
  <c r="I78" i="26"/>
  <c r="S78" i="26" s="1"/>
  <c r="Q62" i="26"/>
  <c r="I62" i="26"/>
  <c r="S62" i="26" s="1"/>
  <c r="S80" i="26"/>
  <c r="S81" i="26"/>
  <c r="I80" i="26"/>
  <c r="I81" i="26"/>
  <c r="I79" i="26"/>
  <c r="S79" i="26" s="1"/>
  <c r="I77" i="26"/>
  <c r="S77" i="26" s="1"/>
  <c r="I65" i="26"/>
  <c r="S65" i="26" s="1"/>
  <c r="I64" i="26"/>
  <c r="S64" i="26" s="1"/>
  <c r="I63" i="26"/>
  <c r="S63" i="26" s="1"/>
  <c r="I61" i="26"/>
  <c r="S61" i="26" s="1"/>
  <c r="Q61" i="26"/>
  <c r="S24" i="26"/>
  <c r="Q102" i="26" l="1"/>
  <c r="S104" i="26" s="1"/>
  <c r="Q81" i="26"/>
  <c r="Q80" i="26"/>
  <c r="Q79" i="26"/>
  <c r="Q77" i="26"/>
  <c r="Q63" i="26"/>
  <c r="Q65" i="26"/>
  <c r="Q64" i="26"/>
  <c r="R40" i="26" l="1"/>
  <c r="Q43" i="26" s="1"/>
  <c r="G43" i="26"/>
  <c r="Q48" i="26" l="1"/>
  <c r="G68" i="26"/>
  <c r="G84" i="26"/>
  <c r="S19" i="26"/>
  <c r="R34" i="26"/>
  <c r="O29" i="26"/>
  <c r="O27" i="26"/>
  <c r="S14" i="26"/>
  <c r="S12" i="26"/>
  <c r="G110" i="26" l="1"/>
  <c r="I86" i="26"/>
  <c r="I70" i="26"/>
  <c r="Q84" i="26"/>
  <c r="S70" i="26"/>
  <c r="Q68" i="26"/>
  <c r="R37" i="26"/>
  <c r="S86" i="26"/>
  <c r="Q110" i="26" l="1"/>
  <c r="S112" i="26"/>
  <c r="I112" i="26"/>
  <c r="M120" i="26"/>
  <c r="M119" i="26"/>
  <c r="M118" i="26"/>
  <c r="M117" i="26"/>
  <c r="M116" i="26"/>
  <c r="H37" i="26"/>
  <c r="F50" i="26" l="1"/>
  <c r="P50" i="26" l="1"/>
  <c r="M114" i="26" l="1"/>
  <c r="C11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Schürmann, Heiko</author>
    <author>MAHE3600</author>
    <author>Heilken, Martin</author>
    <author>Ute Elberfeld</author>
  </authors>
  <commentList>
    <comment ref="D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bei FBG-Antrag:
</t>
        </r>
        <r>
          <rPr>
            <sz val="8"/>
            <color indexed="81"/>
            <rFont val="Tahoma"/>
            <family val="2"/>
          </rPr>
          <t>unter «Waldbesitzer» beteiligte Personen einzeln aufführen</t>
        </r>
      </text>
    </comment>
    <comment ref="N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bei FBG-Antrag:
</t>
        </r>
        <r>
          <rPr>
            <sz val="8"/>
            <color indexed="81"/>
            <rFont val="Tahoma"/>
            <family val="2"/>
          </rPr>
          <t>unter «Waldbesitzer» beteiligte Personen einzeln aufführen</t>
        </r>
      </text>
    </comment>
    <comment ref="Q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Auch bei Eingabe von T = teilweise werden die Antragsdaten vorgeblendet, die grauen Felder sind allerdings tlw. von Hand nachzutragen!</t>
        </r>
      </text>
    </comment>
    <comment ref="C12" authorId="2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Nach Nr. 3.2.1 der PKW-RL ist die
Förderung von Wegebaumaßnahmen 
</t>
        </r>
        <r>
          <rPr>
            <b/>
            <sz val="9"/>
            <color indexed="81"/>
            <rFont val="Segoe UI"/>
            <family val="2"/>
          </rPr>
          <t>außerhalb forstw. Zusammenschlüsse</t>
        </r>
        <r>
          <rPr>
            <sz val="9"/>
            <color indexed="81"/>
            <rFont val="Segoe UI"/>
            <family val="2"/>
          </rPr>
          <t xml:space="preserve"> 
nicht zugelassen.</t>
        </r>
      </text>
    </comment>
    <comment ref="C14" authorId="2" shapeId="0" xr:uid="{33709F86-8E6A-4F34-9D2A-9232136EA58D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Nach Nr. 3.2.1 der PKW-RL ist die
Förderung von Wegebaumaßnahmen 
</t>
        </r>
        <r>
          <rPr>
            <b/>
            <sz val="9"/>
            <color indexed="81"/>
            <rFont val="Segoe UI"/>
            <family val="2"/>
          </rPr>
          <t>außerhalb forstw. Zusammenschlüsse</t>
        </r>
        <r>
          <rPr>
            <sz val="9"/>
            <color indexed="81"/>
            <rFont val="Segoe UI"/>
            <family val="2"/>
          </rPr>
          <t xml:space="preserve"> 
nicht zugelassen.</t>
        </r>
      </text>
    </comment>
    <comment ref="F43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Nr. 3.3.3 PKW-RL:
</t>
        </r>
        <r>
          <rPr>
            <sz val="8"/>
            <color indexed="81"/>
            <rFont val="Tahoma"/>
            <family val="2"/>
          </rPr>
          <t xml:space="preserve">
«Von der Förderung ausgeschlossen sind:
[...]
e) Neubauvorhaben, die zu einer Wegedichte über 45 laufende Meter je Hektar im Bereich
des Erschließungsgebietes führen, dürfen nur in Ausnahmefällen (Kleinprivatwald,
schwierige Geländeverhältnisse) bewilligt werden.»
</t>
        </r>
      </text>
    </comment>
    <comment ref="P43" authorId="3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Nr. 3.3.3 PKW-RL:
</t>
        </r>
        <r>
          <rPr>
            <sz val="8"/>
            <color indexed="81"/>
            <rFont val="Tahoma"/>
            <family val="2"/>
          </rPr>
          <t xml:space="preserve">
«Von der Förderung ausgeschlossen sind:
[...]
e) Neubauvorhaben, die zu einer Wegedichte über 45 laufende Meter je Hektar im Bereich
des Erschließungsgebietes führen, dürfen nur in Ausnahmefällen (Kleinprivatwald,
schwierige Geländeverhältnisse) bewilligt werden.»
</t>
        </r>
      </text>
    </comment>
    <comment ref="F48" authorId="3" shapeId="0" xr:uid="{00000000-0006-0000-0000-000008000000}">
      <text>
        <r>
          <rPr>
            <b/>
            <sz val="8"/>
            <color indexed="81"/>
            <rFont val="Tahoma"/>
            <family val="2"/>
          </rPr>
          <t>Nr. 3.3.2 PKW-RL:</t>
        </r>
        <r>
          <rPr>
            <sz val="8"/>
            <color indexed="81"/>
            <rFont val="Tahoma"/>
            <family val="2"/>
          </rPr>
          <t xml:space="preserve">
«(...) 
Von den Standardbauweisen für Befestigungen forstwirtschaftlicher Wege und von einer
Befestigungsbreite von 3,5 Meter kann [= darf] nur nach vorheriger Zustimmung der
Bewilligungsbehörde in besonders zu begründenden Ausnahmefällen abgewichen werden.»
</t>
        </r>
      </text>
    </comment>
    <comment ref="P48" authorId="3" shapeId="0" xr:uid="{00000000-0006-0000-0000-000009000000}">
      <text>
        <r>
          <rPr>
            <b/>
            <sz val="8"/>
            <color indexed="81"/>
            <rFont val="Tahoma"/>
            <family val="2"/>
          </rPr>
          <t>Nr. 3.3.2 PKW-RL:</t>
        </r>
        <r>
          <rPr>
            <sz val="8"/>
            <color indexed="81"/>
            <rFont val="Tahoma"/>
            <family val="2"/>
          </rPr>
          <t xml:space="preserve">
«(...) 
Von den Standardbauweisen für Befestigungen forstwirtschaftlicher Wege und von einer
Befestigungsbreite von 3,5 Meter kann [= darf] nur nach vorheriger Zustimmung der
Bewilligungsbehörde in besonders zu begründenden Ausnahmefällen abgewichen werden.»
</t>
        </r>
      </text>
    </comment>
    <comment ref="C114" authorId="2" shapeId="0" xr:uid="{00000000-0006-0000-0000-00000A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6.3 PKW-RL - « Bagatellgrenzen
Für Antragsteller des Körperschaftswaldes nach 1.3.3 beträgt die Bagatellgrenze bei allen
Maßnahmen 12 500 Euro.
Für (.......)  [Antragsteller im Privatwald]
a) 2 500 Euro bei Maßnahmen nach dem Förderbereich 3 (Wegebau)
(.....) »</t>
        </r>
      </text>
    </comment>
    <comment ref="M114" authorId="2" shapeId="0" xr:uid="{00000000-0006-0000-0000-00000B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6.3 PKW-RL - « Bagatellgrenzen
Für Antragsteller des Körperschaftswaldes nach 1.3.3 beträgt die Bagatellgrenze bei allen
Maßnahmen 12 500 Euro.
Für (.......)  [Antragsteller im Privatwald]
a) 2 500 Euro bei Maßnahmen nach dem Förderbereich 3 (Wegebau)
(.....) »</t>
        </r>
      </text>
    </comment>
  </commentList>
</comments>
</file>

<file path=xl/sharedStrings.xml><?xml version="1.0" encoding="utf-8"?>
<sst xmlns="http://schemas.openxmlformats.org/spreadsheetml/2006/main" count="163" uniqueCount="99">
  <si>
    <t xml:space="preserve"> Meter</t>
  </si>
  <si>
    <t>bis …</t>
  </si>
  <si>
    <t xml:space="preserve">  Antragsteller</t>
  </si>
  <si>
    <t xml:space="preserve">  Geplante Maßnahmen: 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</si>
  <si>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</si>
  <si>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Durchführung wie geplant</t>
  </si>
  <si>
    <t xml:space="preserve">  Gemarkung</t>
  </si>
  <si>
    <t xml:space="preserve">  Flur / Flurstück</t>
  </si>
  <si>
    <t xml:space="preserve">  Durchführungszeitraum</t>
  </si>
  <si>
    <t xml:space="preserve">  von …</t>
  </si>
  <si>
    <t xml:space="preserve">  Befestigungsbreite</t>
  </si>
  <si>
    <t xml:space="preserve">  lfd. Meter</t>
  </si>
  <si>
    <t>jeweils ankreuzen, wenn ja</t>
  </si>
  <si>
    <t xml:space="preserve">     (Wegebau)</t>
  </si>
  <si>
    <t xml:space="preserve">  Wegelänge</t>
  </si>
  <si>
    <t xml:space="preserve">  Begründung (falls über 45 lfd. m / ha)</t>
  </si>
  <si>
    <t xml:space="preserve">  ja</t>
  </si>
  <si>
    <t xml:space="preserve">  nein</t>
  </si>
  <si>
    <t>Ort, Datum</t>
  </si>
  <si>
    <t>:</t>
  </si>
  <si>
    <t xml:space="preserve">  lfd. m / ha</t>
  </si>
  <si>
    <t xml:space="preserve">  (Art, Ort, Umfang, Durchf.-Zeitraum, Flächenermittlungsverfahren)</t>
  </si>
  <si>
    <t>I.   ANTRAGSDATEN</t>
  </si>
  <si>
    <t xml:space="preserve">  I.  VERWENDUNGSNACHWEISDATEN</t>
  </si>
  <si>
    <t xml:space="preserve">  übertragen?</t>
  </si>
  <si>
    <t xml:space="preserve">  Begründung (falls unter 3,50 m)</t>
  </si>
  <si>
    <t>a) eigentliche Weglänge</t>
  </si>
  <si>
    <t>c) Gesamtlänge</t>
  </si>
  <si>
    <t xml:space="preserve">  Beantragte Vorarbeiten (Nr. 3.1.1 PKW-RL)</t>
  </si>
  <si>
    <r>
      <t xml:space="preserve">  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N)</t>
    </r>
  </si>
  <si>
    <t>3.1.1 Vorarbeiten</t>
  </si>
  <si>
    <t>80 %, max. 3.500 EUR / ha</t>
  </si>
  <si>
    <t>50 %, max. 1.750 EUR / Antrag</t>
  </si>
  <si>
    <t>3.1.2 Wegebaumaßnahmen</t>
  </si>
  <si>
    <t xml:space="preserve">Betriebe über 1.000 ha Forstbetriebsfläche: 42 %, </t>
  </si>
  <si>
    <t>in ertragsschwachen Gebieten: 54 %</t>
  </si>
  <si>
    <t>in ertragsschwachen Gebieten: 90 %</t>
  </si>
  <si>
    <t xml:space="preserve">70 %, </t>
  </si>
  <si>
    <t xml:space="preserve">50 %, </t>
  </si>
  <si>
    <t>in ertragsschwachen Gebieten: 63 %</t>
  </si>
  <si>
    <t xml:space="preserve">#   Maßnahme nach Privatwald-RL auf Wegeabschnitten, </t>
  </si>
  <si>
    <t xml:space="preserve">     die in den Kreisen HSK, MK, GM, OE, SI, SO liegen</t>
  </si>
  <si>
    <t xml:space="preserve">     (vgl. Erl. vom 23.03.2023) ?</t>
  </si>
  <si>
    <r>
      <t xml:space="preserve">#   Maßnahme im </t>
    </r>
    <r>
      <rPr>
        <b/>
        <sz val="9"/>
        <rFont val="Arial Narrow"/>
        <family val="2"/>
      </rPr>
      <t>Privatwald</t>
    </r>
    <r>
      <rPr>
        <sz val="9"/>
        <rFont val="Arial Narrow"/>
        <family val="2"/>
      </rPr>
      <t>?</t>
    </r>
  </si>
  <si>
    <r>
      <t xml:space="preserve">#   Maßnahme im </t>
    </r>
    <r>
      <rPr>
        <b/>
        <sz val="9"/>
        <rFont val="Arial Narrow"/>
        <family val="2"/>
      </rPr>
      <t>Körperschaftswald</t>
    </r>
    <r>
      <rPr>
        <sz val="9"/>
        <rFont val="Arial Narrow"/>
        <family val="2"/>
      </rPr>
      <t>?</t>
    </r>
  </si>
  <si>
    <t xml:space="preserve">  Falls Neubau: Wegedichte innerhalb des 
  Erschließungsgebiets (vgl. Nr. 3.3.3 PKW-RL)</t>
  </si>
  <si>
    <t xml:space="preserve">  Naturschutz d. Antragsteller(in) unentgeltlich </t>
  </si>
  <si>
    <t xml:space="preserve">  Fachliche Stellungnahme durch FBB, etc.</t>
  </si>
  <si>
    <t>Das beantragte Vorhaben wird von mir für forst-
fachlich notwendig und zweckmäßig gehalten.</t>
  </si>
  <si>
    <t>Name und Unterschrift d. FBB</t>
  </si>
  <si>
    <t xml:space="preserve">  Folgende Belege sind beigefügt:</t>
  </si>
  <si>
    <t>bei Wegebau</t>
  </si>
  <si>
    <t>Wegebauanzeige</t>
  </si>
  <si>
    <t>Karte</t>
  </si>
  <si>
    <t>Wiegescheine</t>
  </si>
  <si>
    <r>
      <t xml:space="preserve">  Begründung (falls unter 3,5</t>
    </r>
    <r>
      <rPr>
        <sz val="8"/>
        <rFont val="Arial"/>
        <family val="2"/>
      </rPr>
      <t xml:space="preserve"> m)</t>
    </r>
  </si>
  <si>
    <t>FBG-Mitglied?</t>
  </si>
  <si>
    <t>ja</t>
  </si>
  <si>
    <t>nein</t>
  </si>
  <si>
    <t>Förderbetrag</t>
  </si>
  <si>
    <t>(maximal der bewilligte Betrag) in</t>
  </si>
  <si>
    <t>Summe Baumaßnahme lt. Angebot in EUR</t>
  </si>
  <si>
    <t>Summe Baumaßnahme lt. VN in EUR</t>
  </si>
  <si>
    <t>Förderbetrag Baumaßnahme in EUR</t>
  </si>
  <si>
    <t>Förderbetrag Baumaßnahme lt. VN in EUR</t>
  </si>
  <si>
    <t>Summe Baumaßnahme lt. Rg: in EUR</t>
  </si>
  <si>
    <t>Summe ges. Wegebauprojekt in EUR</t>
  </si>
  <si>
    <t>Förderbetrag ges. Wegebauprojekt in EUR</t>
  </si>
  <si>
    <r>
      <t xml:space="preserve">(soweit sie auf Betriebe mit </t>
    </r>
    <r>
      <rPr>
        <b/>
        <u/>
        <sz val="9"/>
        <color rgb="FF0000FF"/>
        <rFont val="Arial"/>
        <family val="2"/>
      </rPr>
      <t>höchstens 1.000 ha</t>
    </r>
    <r>
      <rPr>
        <b/>
        <sz val="9"/>
        <color rgb="FF0000FF"/>
        <rFont val="Arial"/>
        <family val="2"/>
      </rPr>
      <t xml:space="preserve"> Fläche entfallen)</t>
    </r>
  </si>
  <si>
    <r>
      <t>b) Wendeplatten u.ä.: deren Fläche 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3,5 m =</t>
    </r>
  </si>
  <si>
    <r>
      <t xml:space="preserve">(soweit sie auf Betriebe mit </t>
    </r>
    <r>
      <rPr>
        <b/>
        <u/>
        <sz val="9"/>
        <color rgb="FF0000FF"/>
        <rFont val="Arial"/>
        <family val="2"/>
      </rPr>
      <t>mehr als 1.000 ha</t>
    </r>
    <r>
      <rPr>
        <b/>
        <sz val="9"/>
        <color rgb="FF0000FF"/>
        <rFont val="Arial"/>
        <family val="2"/>
      </rPr>
      <t xml:space="preserve"> Fläche entfallen)</t>
    </r>
  </si>
  <si>
    <r>
      <t xml:space="preserve">(Wegeabschnitte von Betrieben </t>
    </r>
    <r>
      <rPr>
        <b/>
        <u/>
        <sz val="9"/>
        <color rgb="FF0000FF"/>
        <rFont val="Arial"/>
        <family val="2"/>
      </rPr>
      <t>über 1.000 ha</t>
    </r>
    <r>
      <rPr>
        <b/>
        <sz val="9"/>
        <color rgb="FF0000FF"/>
        <rFont val="Arial"/>
        <family val="2"/>
      </rPr>
      <t xml:space="preserve"> Forstbetriebsfläche)</t>
    </r>
  </si>
  <si>
    <r>
      <t xml:space="preserve">(Wegeabschnitte von Betrieben </t>
    </r>
    <r>
      <rPr>
        <b/>
        <u/>
        <sz val="9"/>
        <color rgb="FF0000FF"/>
        <rFont val="Arial"/>
        <family val="2"/>
      </rPr>
      <t>bis 1.000 ha</t>
    </r>
    <r>
      <rPr>
        <b/>
        <sz val="9"/>
        <color rgb="FF0000FF"/>
        <rFont val="Arial"/>
        <family val="2"/>
      </rPr>
      <t xml:space="preserve"> Forstbetriebsfläche)</t>
    </r>
  </si>
  <si>
    <t xml:space="preserve">Grundinstandsetzung von Forstwirtschaftswegen 
lt. Planung / Angebot </t>
  </si>
  <si>
    <t>Ausbau und Befestigung bisher nicht oder nicht 
ausreichend befestigter Forstwirtschaftswege 
lt. Planung / Angebot</t>
  </si>
  <si>
    <t xml:space="preserve">Bau von erforderlichen Anlagen wie Durchlässen, 
Furten, einfachen Brücken u.ä. 
lt. Planung / Angebot </t>
  </si>
  <si>
    <t xml:space="preserve">  </t>
  </si>
  <si>
    <t xml:space="preserve">   (ggf. Messung oder Berechnung auf separatem Blatt)</t>
  </si>
  <si>
    <t xml:space="preserve">Ausbau und Befestigung bisher nicht oder nicht ausreichend befestigter Forstwirtschaftswege 
lt. Planung / Angebot </t>
  </si>
  <si>
    <t xml:space="preserve">Bau von erforderlichen Anlagen wie Durchlässen, Furten, einfachen Brücken u.ä. 
lt. Planung / Angebot </t>
  </si>
  <si>
    <t>Neubau von Forstwirtschaftswegen
lt. Planung / Angebot - 
(derzeit nicht ff. im Kö-Wald)</t>
  </si>
  <si>
    <t xml:space="preserve">  Namen der einzelnen Waldbesitzer/Waldbesitzerinnen</t>
  </si>
  <si>
    <t xml:space="preserve">Ausgaben für Vorarbeiten, den Abbruch von Durchlässen, Querungen und Brückenbauwerken 
lt. Planung / Angebot </t>
  </si>
  <si>
    <t xml:space="preserve">  Beantragte Wegebau-Maßnahmen (Nrn. 3.1.1 PKW-RL)</t>
  </si>
  <si>
    <t>Abgerechnete Positionen
(Maßn. nach Nr. 3.1.1 PKW-RL)</t>
  </si>
  <si>
    <t>Antragspositionen
(Maßn. nach Nr. 3.1.1 PKW-RL)</t>
  </si>
  <si>
    <t>Gesamt-
preis in EUR
ohne USt</t>
  </si>
  <si>
    <t xml:space="preserve">  Nr. 3.3.3 f) PKW-RL: Wurden Flächen zwecks</t>
  </si>
  <si>
    <t xml:space="preserve">  Anlage und Erweiterung von Löschwasserentnahmestellen
  zur Bekämpfung von Waldbränden (Nr. 3.1.2 PKW-RL)</t>
  </si>
  <si>
    <t>Antragspositionen
(Maßnahmen nach Nr. 3.1.2 der RL)</t>
  </si>
  <si>
    <t>Abgerechnete Positionen
(Maßnahmen nach Nr. 3.1.2 der RL)</t>
  </si>
  <si>
    <t>Summe der Positionen in EUR</t>
  </si>
  <si>
    <t>Förderbetrag Löschwasserentnahmestellen in EUR</t>
  </si>
  <si>
    <t>Stellungnahme der Gemeinde nach Nr. 3.4.2 PKW-RL da?</t>
  </si>
  <si>
    <t>Waldbrandkonzept des RFA nach Nr. 3.4.1 PKW-RL da?</t>
  </si>
  <si>
    <t xml:space="preserve">    bitte ankreuzen, wer nach Nr. 3.2.1 oder Nr. 
    3.2.2 PKW-RL FBG-Mitglied ist oder nicht</t>
  </si>
  <si>
    <t>Belegliste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</si>
  <si>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 / zur </t>
    </r>
    <r>
      <rPr>
        <b/>
        <sz val="8"/>
        <rFont val="Arial"/>
        <family val="2"/>
      </rPr>
      <t>Anlage z. B. d. Maßn.</t>
    </r>
    <r>
      <rPr>
        <sz val="8"/>
        <rFont val="Arial"/>
        <family val="2"/>
      </rPr>
      <t xml:space="preserve"> vom </t>
    </r>
  </si>
  <si>
    <t>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</si>
</sst>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\ [$€-1];\-#,##0.00\ [$€-1]"/>
    <numFmt numFmtId="166" formatCode="0.0"/>
    <numFmt numFmtId="167" formatCode="#,##0.0_ ;\-#,##0.0\ "/>
    <numFmt numFmtId="168" formatCode="#,##0_ ;\-#,##0\ "/>
  </numFmts>
  <fonts count="41" x14ac:knownFonts="1">
    <font>
      <sz val="10"/>
      <name val="Arial"/>
    </font>
    <font>
      <b/>
      <sz val="15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color indexed="10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14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trike/>
      <sz val="10"/>
      <color rgb="FFFF0000"/>
      <name val="Cambria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color rgb="FFFF0000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 Narrow"/>
      <family val="2"/>
    </font>
    <font>
      <b/>
      <sz val="9"/>
      <name val="Arial"/>
      <family val="2"/>
    </font>
    <font>
      <strike/>
      <sz val="10"/>
      <name val="Cambria"/>
      <family val="1"/>
    </font>
    <font>
      <b/>
      <sz val="10"/>
      <name val="Arial Narrow"/>
      <family val="2"/>
    </font>
    <font>
      <b/>
      <sz val="9"/>
      <color rgb="FF0000FF"/>
      <name val="Arial"/>
      <family val="2"/>
    </font>
    <font>
      <b/>
      <u/>
      <sz val="9"/>
      <color rgb="FF0000FF"/>
      <name val="Arial"/>
      <family val="2"/>
    </font>
    <font>
      <vertAlign val="superscript"/>
      <sz val="8"/>
      <name val="Arial"/>
      <family val="2"/>
    </font>
    <font>
      <i/>
      <sz val="9"/>
      <name val="Arial"/>
      <family val="2"/>
    </font>
    <font>
      <b/>
      <sz val="10"/>
      <color rgb="FF0000FF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13" fillId="0" borderId="0"/>
  </cellStyleXfs>
  <cellXfs count="426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5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2" fontId="3" fillId="0" borderId="0" xfId="0" applyNumberFormat="1" applyFont="1" applyBorder="1" applyAlignment="1" applyProtection="1">
      <alignment vertical="center" wrapText="1"/>
    </xf>
    <xf numFmtId="165" fontId="6" fillId="0" borderId="0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165" fontId="4" fillId="0" borderId="0" xfId="0" applyNumberFormat="1" applyFont="1" applyBorder="1" applyAlignment="1" applyProtection="1">
      <alignment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0" fontId="4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0" fillId="0" borderId="5" xfId="0" applyBorder="1" applyProtection="1"/>
    <xf numFmtId="2" fontId="0" fillId="0" borderId="5" xfId="0" applyNumberFormat="1" applyBorder="1" applyProtection="1"/>
    <xf numFmtId="165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8" fillId="0" borderId="0" xfId="0" applyFont="1" applyFill="1" applyProtection="1"/>
    <xf numFmtId="0" fontId="1" fillId="0" borderId="0" xfId="0" applyFont="1" applyProtection="1"/>
    <xf numFmtId="2" fontId="0" fillId="0" borderId="0" xfId="0" applyNumberFormat="1" applyProtection="1"/>
    <xf numFmtId="165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5" fontId="0" fillId="0" borderId="8" xfId="0" applyNumberFormat="1" applyBorder="1" applyProtection="1"/>
    <xf numFmtId="0" fontId="0" fillId="0" borderId="9" xfId="0" applyBorder="1" applyProtection="1"/>
    <xf numFmtId="0" fontId="3" fillId="0" borderId="0" xfId="0" applyFont="1" applyProtection="1"/>
    <xf numFmtId="2" fontId="3" fillId="0" borderId="0" xfId="0" applyNumberFormat="1" applyFont="1" applyProtection="1"/>
    <xf numFmtId="165" fontId="3" fillId="0" borderId="0" xfId="0" applyNumberFormat="1" applyFont="1" applyProtection="1"/>
    <xf numFmtId="0" fontId="3" fillId="0" borderId="10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5" fontId="3" fillId="0" borderId="8" xfId="0" applyNumberFormat="1" applyFont="1" applyBorder="1" applyProtection="1"/>
    <xf numFmtId="0" fontId="3" fillId="0" borderId="9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wrapText="1"/>
    </xf>
    <xf numFmtId="0" fontId="12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 wrapText="1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vertical="top"/>
    </xf>
    <xf numFmtId="0" fontId="3" fillId="0" borderId="2" xfId="0" applyFont="1" applyBorder="1" applyAlignment="1" applyProtection="1">
      <alignment horizontal="left" vertical="top"/>
    </xf>
    <xf numFmtId="2" fontId="3" fillId="0" borderId="0" xfId="0" applyNumberFormat="1" applyFont="1" applyBorder="1" applyAlignment="1" applyProtection="1">
      <alignment horizontal="right"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top"/>
    </xf>
    <xf numFmtId="49" fontId="3" fillId="0" borderId="16" xfId="0" applyNumberFormat="1" applyFont="1" applyBorder="1" applyAlignment="1" applyProtection="1">
      <alignment horizontal="left" vertical="top"/>
    </xf>
    <xf numFmtId="49" fontId="3" fillId="0" borderId="17" xfId="0" applyNumberFormat="1" applyFont="1" applyBorder="1" applyAlignment="1" applyProtection="1">
      <alignment horizontal="left" vertical="top"/>
    </xf>
    <xf numFmtId="49" fontId="3" fillId="0" borderId="18" xfId="0" applyNumberFormat="1" applyFont="1" applyBorder="1" applyAlignment="1" applyProtection="1">
      <alignment horizontal="left" vertical="top"/>
    </xf>
    <xf numFmtId="49" fontId="3" fillId="0" borderId="19" xfId="0" applyNumberFormat="1" applyFont="1" applyBorder="1" applyAlignment="1" applyProtection="1">
      <alignment horizontal="right" vertical="top"/>
    </xf>
    <xf numFmtId="0" fontId="13" fillId="0" borderId="0" xfId="0" applyFont="1" applyProtection="1"/>
    <xf numFmtId="0" fontId="19" fillId="0" borderId="0" xfId="0" applyFont="1" applyProtection="1"/>
    <xf numFmtId="0" fontId="19" fillId="0" borderId="2" xfId="0" applyFont="1" applyBorder="1" applyProtection="1"/>
    <xf numFmtId="2" fontId="13" fillId="0" borderId="0" xfId="0" applyNumberFormat="1" applyFont="1" applyProtection="1"/>
    <xf numFmtId="2" fontId="13" fillId="0" borderId="0" xfId="0" applyNumberFormat="1" applyFont="1" applyBorder="1" applyProtection="1"/>
    <xf numFmtId="0" fontId="13" fillId="0" borderId="2" xfId="0" applyFont="1" applyBorder="1" applyProtection="1"/>
    <xf numFmtId="0" fontId="13" fillId="0" borderId="20" xfId="0" applyFont="1" applyBorder="1" applyProtection="1"/>
    <xf numFmtId="0" fontId="13" fillId="0" borderId="21" xfId="0" applyFont="1" applyBorder="1" applyProtection="1"/>
    <xf numFmtId="0" fontId="3" fillId="0" borderId="0" xfId="0" applyFont="1"/>
    <xf numFmtId="49" fontId="4" fillId="0" borderId="0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/>
    <xf numFmtId="0" fontId="3" fillId="0" borderId="8" xfId="0" applyFont="1" applyBorder="1" applyAlignment="1" applyProtection="1">
      <alignment horizontal="right" vertical="center" wrapText="1"/>
    </xf>
    <xf numFmtId="0" fontId="11" fillId="0" borderId="2" xfId="0" applyFont="1" applyBorder="1" applyProtection="1"/>
    <xf numFmtId="0" fontId="11" fillId="0" borderId="3" xfId="0" applyFont="1" applyBorder="1" applyProtection="1"/>
    <xf numFmtId="0" fontId="18" fillId="0" borderId="0" xfId="0" applyFont="1" applyBorder="1" applyAlignment="1" applyProtection="1">
      <alignment vertical="center"/>
    </xf>
    <xf numFmtId="0" fontId="4" fillId="0" borderId="2" xfId="0" applyFont="1" applyBorder="1" applyProtection="1"/>
    <xf numFmtId="167" fontId="3" fillId="0" borderId="13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/>
    <xf numFmtId="2" fontId="0" fillId="0" borderId="0" xfId="0" applyNumberFormat="1" applyBorder="1" applyProtection="1"/>
    <xf numFmtId="165" fontId="0" fillId="0" borderId="0" xfId="0" applyNumberFormat="1" applyBorder="1" applyProtection="1"/>
    <xf numFmtId="0" fontId="13" fillId="0" borderId="0" xfId="0" applyFont="1" applyBorder="1" applyProtection="1"/>
    <xf numFmtId="0" fontId="4" fillId="0" borderId="7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 wrapText="1"/>
    </xf>
    <xf numFmtId="165" fontId="6" fillId="0" borderId="8" xfId="0" applyNumberFormat="1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21" xfId="0" applyBorder="1" applyProtection="1"/>
    <xf numFmtId="49" fontId="7" fillId="0" borderId="0" xfId="0" applyNumberFormat="1" applyFont="1" applyBorder="1" applyAlignment="1" applyProtection="1">
      <alignment horizontal="left" vertical="top"/>
    </xf>
    <xf numFmtId="49" fontId="3" fillId="0" borderId="22" xfId="0" applyNumberFormat="1" applyFont="1" applyBorder="1" applyAlignment="1" applyProtection="1">
      <alignment horizontal="left" vertical="top"/>
    </xf>
    <xf numFmtId="49" fontId="3" fillId="0" borderId="23" xfId="0" applyNumberFormat="1" applyFont="1" applyBorder="1" applyAlignment="1" applyProtection="1">
      <alignment horizontal="left" vertical="top"/>
    </xf>
    <xf numFmtId="49" fontId="3" fillId="0" borderId="13" xfId="0" applyNumberFormat="1" applyFont="1" applyBorder="1" applyAlignment="1" applyProtection="1">
      <alignment horizontal="center" vertical="top"/>
      <protection locked="0"/>
    </xf>
    <xf numFmtId="0" fontId="3" fillId="0" borderId="13" xfId="0" applyNumberFormat="1" applyFont="1" applyBorder="1" applyAlignment="1" applyProtection="1">
      <alignment horizontal="center" vertical="top"/>
      <protection locked="0"/>
    </xf>
    <xf numFmtId="49" fontId="3" fillId="0" borderId="24" xfId="0" applyNumberFormat="1" applyFont="1" applyBorder="1" applyAlignment="1" applyProtection="1">
      <alignment horizontal="left" vertical="top"/>
    </xf>
    <xf numFmtId="168" fontId="3" fillId="0" borderId="13" xfId="0" applyNumberFormat="1" applyFont="1" applyBorder="1" applyAlignment="1" applyProtection="1">
      <alignment horizontal="center"/>
      <protection locked="0"/>
    </xf>
    <xf numFmtId="165" fontId="16" fillId="0" borderId="0" xfId="0" applyNumberFormat="1" applyFont="1" applyBorder="1" applyAlignment="1" applyProtection="1">
      <alignment vertical="center" wrapText="1"/>
    </xf>
    <xf numFmtId="0" fontId="19" fillId="0" borderId="3" xfId="0" applyFont="1" applyBorder="1" applyProtection="1"/>
    <xf numFmtId="167" fontId="3" fillId="0" borderId="0" xfId="0" applyNumberFormat="1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49" fontId="3" fillId="0" borderId="15" xfId="0" applyNumberFormat="1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center" wrapText="1"/>
    </xf>
    <xf numFmtId="0" fontId="20" fillId="0" borderId="2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2" fontId="20" fillId="0" borderId="0" xfId="0" applyNumberFormat="1" applyFont="1" applyBorder="1" applyAlignment="1" applyProtection="1">
      <alignment vertical="top"/>
    </xf>
    <xf numFmtId="165" fontId="20" fillId="0" borderId="0" xfId="0" applyNumberFormat="1" applyFont="1" applyBorder="1" applyAlignment="1" applyProtection="1">
      <alignment vertical="top"/>
    </xf>
    <xf numFmtId="0" fontId="20" fillId="0" borderId="3" xfId="0" applyFont="1" applyBorder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21" fillId="0" borderId="0" xfId="0" applyFont="1" applyBorder="1" applyAlignment="1" applyProtection="1">
      <alignment vertical="top"/>
    </xf>
    <xf numFmtId="2" fontId="21" fillId="0" borderId="0" xfId="0" applyNumberFormat="1" applyFont="1" applyBorder="1" applyAlignment="1" applyProtection="1">
      <alignment vertical="top"/>
    </xf>
    <xf numFmtId="165" fontId="21" fillId="0" borderId="0" xfId="0" applyNumberFormat="1" applyFont="1" applyBorder="1" applyAlignment="1" applyProtection="1">
      <alignment vertical="top"/>
    </xf>
    <xf numFmtId="0" fontId="21" fillId="0" borderId="0" xfId="0" applyFont="1" applyProtection="1"/>
    <xf numFmtId="0" fontId="21" fillId="0" borderId="0" xfId="0" applyFont="1"/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13" fillId="0" borderId="3" xfId="0" applyFont="1" applyBorder="1" applyProtection="1"/>
    <xf numFmtId="49" fontId="3" fillId="0" borderId="21" xfId="0" applyNumberFormat="1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8" fontId="3" fillId="3" borderId="13" xfId="0" applyNumberFormat="1" applyFont="1" applyFill="1" applyBorder="1" applyAlignment="1" applyProtection="1">
      <alignment horizontal="center"/>
    </xf>
    <xf numFmtId="168" fontId="3" fillId="0" borderId="0" xfId="0" applyNumberFormat="1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wrapText="1"/>
    </xf>
    <xf numFmtId="49" fontId="3" fillId="0" borderId="8" xfId="0" applyNumberFormat="1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0" fontId="26" fillId="0" borderId="2" xfId="0" applyFont="1" applyBorder="1" applyAlignment="1" applyProtection="1">
      <alignment wrapText="1"/>
    </xf>
    <xf numFmtId="0" fontId="17" fillId="0" borderId="3" xfId="0" applyFont="1" applyBorder="1" applyAlignment="1" applyProtection="1">
      <alignment horizontal="left" wrapText="1"/>
    </xf>
    <xf numFmtId="0" fontId="17" fillId="0" borderId="0" xfId="0" applyFont="1" applyBorder="1" applyAlignment="1" applyProtection="1">
      <alignment horizontal="left" wrapText="1"/>
    </xf>
    <xf numFmtId="0" fontId="17" fillId="3" borderId="13" xfId="0" applyNumberFormat="1" applyFont="1" applyFill="1" applyBorder="1" applyAlignment="1" applyProtection="1">
      <alignment horizontal="center" wrapText="1"/>
    </xf>
    <xf numFmtId="0" fontId="27" fillId="0" borderId="0" xfId="0" applyFont="1" applyProtection="1"/>
    <xf numFmtId="0" fontId="26" fillId="0" borderId="0" xfId="0" applyFont="1" applyBorder="1" applyAlignment="1" applyProtection="1">
      <alignment wrapText="1"/>
    </xf>
    <xf numFmtId="0" fontId="29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8" fillId="0" borderId="38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wrapText="1"/>
    </xf>
    <xf numFmtId="0" fontId="28" fillId="0" borderId="0" xfId="0" applyFont="1" applyBorder="1" applyAlignment="1" applyProtection="1">
      <alignment wrapText="1"/>
    </xf>
    <xf numFmtId="0" fontId="13" fillId="0" borderId="0" xfId="0" applyFont="1" applyAlignment="1" applyProtection="1"/>
    <xf numFmtId="0" fontId="3" fillId="0" borderId="0" xfId="0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49" fontId="3" fillId="0" borderId="8" xfId="0" applyNumberFormat="1" applyFont="1" applyBorder="1" applyAlignment="1" applyProtection="1">
      <alignment wrapText="1"/>
    </xf>
    <xf numFmtId="0" fontId="0" fillId="0" borderId="8" xfId="0" applyBorder="1" applyAlignment="1" applyProtection="1"/>
    <xf numFmtId="0" fontId="30" fillId="0" borderId="2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0" fontId="28" fillId="0" borderId="3" xfId="0" applyFont="1" applyBorder="1" applyProtection="1"/>
    <xf numFmtId="0" fontId="28" fillId="0" borderId="0" xfId="0" applyFont="1" applyBorder="1" applyProtection="1"/>
    <xf numFmtId="0" fontId="28" fillId="0" borderId="2" xfId="0" applyFont="1" applyBorder="1" applyProtection="1"/>
    <xf numFmtId="0" fontId="28" fillId="0" borderId="0" xfId="0" applyFont="1" applyProtection="1"/>
    <xf numFmtId="165" fontId="28" fillId="0" borderId="0" xfId="0" applyNumberFormat="1" applyFont="1" applyProtection="1"/>
    <xf numFmtId="0" fontId="31" fillId="0" borderId="1" xfId="0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left"/>
    </xf>
    <xf numFmtId="0" fontId="28" fillId="0" borderId="4" xfId="0" applyFont="1" applyBorder="1" applyProtection="1"/>
    <xf numFmtId="0" fontId="28" fillId="0" borderId="5" xfId="0" applyFont="1" applyBorder="1" applyProtection="1"/>
    <xf numFmtId="2" fontId="28" fillId="0" borderId="5" xfId="0" applyNumberFormat="1" applyFont="1" applyBorder="1" applyProtection="1"/>
    <xf numFmtId="165" fontId="28" fillId="0" borderId="5" xfId="0" applyNumberFormat="1" applyFont="1" applyBorder="1" applyProtection="1"/>
    <xf numFmtId="0" fontId="28" fillId="0" borderId="6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49" fontId="7" fillId="0" borderId="17" xfId="0" applyNumberFormat="1" applyFont="1" applyBorder="1" applyAlignment="1" applyProtection="1">
      <alignment horizontal="left" vertical="top"/>
    </xf>
    <xf numFmtId="49" fontId="7" fillId="0" borderId="18" xfId="0" applyNumberFormat="1" applyFont="1" applyBorder="1" applyAlignment="1" applyProtection="1">
      <alignment horizontal="left" vertical="top"/>
    </xf>
    <xf numFmtId="49" fontId="3" fillId="0" borderId="19" xfId="0" applyNumberFormat="1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center" vertical="top"/>
    </xf>
    <xf numFmtId="0" fontId="21" fillId="0" borderId="0" xfId="0" applyFont="1" applyAlignment="1" applyProtection="1"/>
    <xf numFmtId="165" fontId="3" fillId="0" borderId="0" xfId="0" applyNumberFormat="1" applyFont="1" applyBorder="1" applyAlignment="1" applyProtection="1">
      <alignment horizontal="right" vertical="center"/>
    </xf>
    <xf numFmtId="9" fontId="11" fillId="0" borderId="0" xfId="0" applyNumberFormat="1" applyFont="1" applyProtection="1"/>
    <xf numFmtId="0" fontId="11" fillId="0" borderId="0" xfId="0" applyFont="1" applyProtection="1"/>
    <xf numFmtId="0" fontId="33" fillId="0" borderId="0" xfId="0" applyFont="1" applyFill="1" applyBorder="1" applyProtection="1"/>
    <xf numFmtId="0" fontId="33" fillId="0" borderId="0" xfId="0" applyFont="1" applyBorder="1" applyProtection="1"/>
    <xf numFmtId="0" fontId="13" fillId="0" borderId="0" xfId="0" applyFont="1"/>
    <xf numFmtId="0" fontId="13" fillId="0" borderId="0" xfId="0" applyFont="1" applyAlignment="1" applyProtection="1">
      <alignment horizontal="center"/>
    </xf>
    <xf numFmtId="0" fontId="33" fillId="0" borderId="0" xfId="0" applyFont="1" applyFill="1" applyProtection="1"/>
    <xf numFmtId="0" fontId="33" fillId="0" borderId="0" xfId="0" applyFo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top"/>
    </xf>
    <xf numFmtId="4" fontId="3" fillId="0" borderId="0" xfId="0" applyNumberFormat="1" applyFont="1" applyBorder="1" applyAlignment="1" applyProtection="1">
      <alignment vertical="top"/>
    </xf>
    <xf numFmtId="164" fontId="3" fillId="0" borderId="28" xfId="1" applyFont="1" applyBorder="1" applyAlignment="1" applyProtection="1">
      <alignment horizontal="center" vertical="center"/>
      <protection locked="0"/>
    </xf>
    <xf numFmtId="164" fontId="3" fillId="0" borderId="11" xfId="1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2" fontId="11" fillId="0" borderId="0" xfId="0" applyNumberFormat="1" applyFont="1" applyBorder="1" applyProtection="1"/>
    <xf numFmtId="165" fontId="11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49" fontId="3" fillId="0" borderId="47" xfId="0" applyNumberFormat="1" applyFont="1" applyBorder="1" applyAlignment="1" applyProtection="1">
      <alignment horizontal="left" vertical="top"/>
    </xf>
    <xf numFmtId="0" fontId="34" fillId="0" borderId="0" xfId="0" applyFont="1" applyFill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32" fillId="0" borderId="2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65" fontId="38" fillId="0" borderId="0" xfId="0" applyNumberFormat="1" applyFont="1" applyBorder="1" applyAlignment="1" applyProtection="1">
      <alignment vertical="center" wrapText="1"/>
    </xf>
    <xf numFmtId="0" fontId="28" fillId="0" borderId="3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 wrapText="1"/>
    </xf>
    <xf numFmtId="2" fontId="28" fillId="0" borderId="0" xfId="0" applyNumberFormat="1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center" vertical="center"/>
    </xf>
    <xf numFmtId="9" fontId="39" fillId="0" borderId="0" xfId="0" applyNumberFormat="1" applyFont="1" applyProtection="1"/>
    <xf numFmtId="0" fontId="39" fillId="0" borderId="0" xfId="0" applyFont="1" applyProtection="1"/>
    <xf numFmtId="164" fontId="3" fillId="3" borderId="28" xfId="1" applyFont="1" applyFill="1" applyBorder="1" applyAlignment="1" applyProtection="1">
      <alignment horizontal="center" vertical="center"/>
    </xf>
    <xf numFmtId="164" fontId="3" fillId="3" borderId="11" xfId="1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wrapText="1"/>
    </xf>
    <xf numFmtId="0" fontId="11" fillId="0" borderId="7" xfId="0" applyFont="1" applyBorder="1" applyProtection="1"/>
    <xf numFmtId="0" fontId="23" fillId="0" borderId="8" xfId="0" applyFont="1" applyBorder="1" applyAlignment="1" applyProtection="1">
      <alignment horizontal="center" vertical="center"/>
    </xf>
    <xf numFmtId="0" fontId="11" fillId="0" borderId="9" xfId="0" applyFont="1" applyBorder="1" applyProtection="1"/>
    <xf numFmtId="0" fontId="23" fillId="0" borderId="46" xfId="0" applyFont="1" applyBorder="1" applyAlignment="1" applyProtection="1">
      <alignment horizontal="center" vertical="center"/>
      <protection locked="0"/>
    </xf>
    <xf numFmtId="0" fontId="3" fillId="3" borderId="13" xfId="0" applyNumberFormat="1" applyFont="1" applyFill="1" applyBorder="1" applyAlignment="1" applyProtection="1">
      <alignment horizontal="center" wrapText="1"/>
      <protection locked="0"/>
    </xf>
    <xf numFmtId="164" fontId="3" fillId="3" borderId="48" xfId="1" applyFont="1" applyFill="1" applyBorder="1" applyAlignment="1" applyProtection="1">
      <alignment horizontal="center" vertical="center"/>
    </xf>
    <xf numFmtId="164" fontId="3" fillId="3" borderId="21" xfId="1" applyFont="1" applyFill="1" applyBorder="1" applyAlignment="1" applyProtection="1">
      <alignment horizontal="center" vertical="center"/>
    </xf>
    <xf numFmtId="0" fontId="0" fillId="0" borderId="49" xfId="0" applyBorder="1" applyProtection="1"/>
    <xf numFmtId="0" fontId="0" fillId="0" borderId="50" xfId="0" applyBorder="1" applyProtection="1"/>
    <xf numFmtId="2" fontId="0" fillId="0" borderId="50" xfId="0" applyNumberFormat="1" applyBorder="1" applyProtection="1"/>
    <xf numFmtId="165" fontId="0" fillId="0" borderId="50" xfId="0" applyNumberFormat="1" applyBorder="1" applyProtection="1"/>
    <xf numFmtId="0" fontId="3" fillId="0" borderId="0" xfId="0" applyFont="1" applyBorder="1" applyAlignment="1" applyProtection="1">
      <alignment horizontal="left" vertical="center"/>
    </xf>
    <xf numFmtId="164" fontId="3" fillId="0" borderId="28" xfId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 vertical="center"/>
    </xf>
    <xf numFmtId="164" fontId="32" fillId="3" borderId="11" xfId="1" applyFont="1" applyFill="1" applyBorder="1" applyAlignment="1" applyProtection="1">
      <alignment horizontal="center" vertical="center"/>
    </xf>
    <xf numFmtId="165" fontId="32" fillId="0" borderId="0" xfId="0" applyNumberFormat="1" applyFont="1" applyBorder="1" applyProtection="1"/>
    <xf numFmtId="164" fontId="40" fillId="3" borderId="11" xfId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top" wrapText="1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3" fillId="0" borderId="36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left"/>
    </xf>
    <xf numFmtId="0" fontId="31" fillId="0" borderId="27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 wrapText="1"/>
    </xf>
    <xf numFmtId="49" fontId="7" fillId="0" borderId="21" xfId="0" applyNumberFormat="1" applyFont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horizontal="left" vertical="top" wrapText="1"/>
    </xf>
    <xf numFmtId="49" fontId="7" fillId="0" borderId="3" xfId="0" applyNumberFormat="1" applyFont="1" applyBorder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6" xfId="0" applyNumberFormat="1" applyFont="1" applyBorder="1" applyAlignment="1" applyProtection="1">
      <alignment horizontal="left" vertical="top" wrapText="1"/>
    </xf>
    <xf numFmtId="49" fontId="3" fillId="0" borderId="21" xfId="0" applyNumberFormat="1" applyFont="1" applyBorder="1" applyAlignment="1" applyProtection="1">
      <alignment horizontal="center" vertical="top"/>
      <protection locked="0"/>
    </xf>
    <xf numFmtId="49" fontId="3" fillId="0" borderId="0" xfId="0" applyNumberFormat="1" applyFont="1" applyBorder="1" applyAlignment="1" applyProtection="1">
      <alignment horizontal="center" vertical="top"/>
      <protection locked="0"/>
    </xf>
    <xf numFmtId="49" fontId="3" fillId="0" borderId="16" xfId="0" applyNumberFormat="1" applyFont="1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49" fontId="3" fillId="0" borderId="24" xfId="0" applyNumberFormat="1" applyFont="1" applyFill="1" applyBorder="1" applyAlignment="1" applyProtection="1">
      <alignment horizontal="center" vertical="top" wrapText="1"/>
      <protection locked="0"/>
    </xf>
    <xf numFmtId="49" fontId="3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3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3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26" xfId="0" applyNumberFormat="1" applyFont="1" applyBorder="1" applyAlignment="1" applyProtection="1">
      <alignment horizontal="left" vertical="center" wrapText="1"/>
    </xf>
    <xf numFmtId="49" fontId="7" fillId="0" borderId="27" xfId="0" applyNumberFormat="1" applyFont="1" applyBorder="1" applyAlignment="1" applyProtection="1">
      <alignment horizontal="left" vertical="center" wrapText="1"/>
    </xf>
    <xf numFmtId="49" fontId="7" fillId="0" borderId="28" xfId="0" applyNumberFormat="1" applyFont="1" applyBorder="1" applyAlignment="1" applyProtection="1">
      <alignment horizontal="left" vertical="center" wrapText="1"/>
    </xf>
    <xf numFmtId="49" fontId="7" fillId="0" borderId="29" xfId="0" applyNumberFormat="1" applyFont="1" applyBorder="1" applyAlignment="1" applyProtection="1">
      <alignment horizontal="left" vertical="center" wrapText="1"/>
    </xf>
    <xf numFmtId="49" fontId="7" fillId="0" borderId="30" xfId="0" applyNumberFormat="1" applyFont="1" applyBorder="1" applyAlignment="1" applyProtection="1">
      <alignment horizontal="left" vertical="center" wrapText="1"/>
    </xf>
    <xf numFmtId="164" fontId="3" fillId="0" borderId="11" xfId="1" applyFont="1" applyBorder="1" applyAlignment="1" applyProtection="1">
      <alignment horizontal="center" vertical="center"/>
      <protection locked="0"/>
    </xf>
    <xf numFmtId="164" fontId="3" fillId="0" borderId="27" xfId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49" fontId="7" fillId="0" borderId="26" xfId="0" applyNumberFormat="1" applyFont="1" applyBorder="1" applyAlignment="1" applyProtection="1">
      <alignment horizontal="left" vertical="center"/>
    </xf>
    <xf numFmtId="49" fontId="7" fillId="0" borderId="27" xfId="0" applyNumberFormat="1" applyFont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 wrapText="1"/>
    </xf>
    <xf numFmtId="164" fontId="32" fillId="3" borderId="11" xfId="1" applyFont="1" applyFill="1" applyBorder="1" applyAlignment="1" applyProtection="1">
      <alignment horizontal="center" vertical="center"/>
    </xf>
    <xf numFmtId="164" fontId="32" fillId="3" borderId="26" xfId="1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left" vertical="top" wrapText="1"/>
    </xf>
    <xf numFmtId="2" fontId="3" fillId="2" borderId="11" xfId="0" applyNumberFormat="1" applyFont="1" applyFill="1" applyBorder="1" applyAlignment="1" applyProtection="1">
      <alignment horizontal="center" vertical="center"/>
    </xf>
    <xf numFmtId="2" fontId="3" fillId="2" borderId="26" xfId="0" applyNumberFormat="1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/>
    </xf>
    <xf numFmtId="0" fontId="13" fillId="0" borderId="11" xfId="0" applyNumberFormat="1" applyFont="1" applyBorder="1" applyAlignment="1" applyProtection="1">
      <alignment horizontal="center"/>
      <protection locked="0"/>
    </xf>
    <xf numFmtId="0" fontId="13" fillId="0" borderId="26" xfId="0" applyNumberFormat="1" applyFont="1" applyBorder="1" applyAlignment="1" applyProtection="1">
      <alignment horizontal="center"/>
      <protection locked="0"/>
    </xf>
    <xf numFmtId="0" fontId="13" fillId="0" borderId="27" xfId="0" applyNumberFormat="1" applyFont="1" applyBorder="1" applyAlignment="1" applyProtection="1">
      <alignment horizontal="center"/>
      <protection locked="0"/>
    </xf>
    <xf numFmtId="49" fontId="13" fillId="0" borderId="11" xfId="0" applyNumberFormat="1" applyFont="1" applyBorder="1" applyAlignment="1" applyProtection="1">
      <alignment horizontal="center"/>
      <protection locked="0"/>
    </xf>
    <xf numFmtId="49" fontId="13" fillId="0" borderId="26" xfId="0" applyNumberFormat="1" applyFont="1" applyBorder="1" applyAlignment="1" applyProtection="1">
      <alignment horizontal="center"/>
      <protection locked="0"/>
    </xf>
    <xf numFmtId="49" fontId="13" fillId="0" borderId="27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right" vertical="center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49" fontId="3" fillId="0" borderId="31" xfId="0" applyNumberFormat="1" applyFont="1" applyBorder="1" applyAlignment="1" applyProtection="1">
      <alignment vertical="top" wrapText="1"/>
      <protection locked="0"/>
    </xf>
    <xf numFmtId="49" fontId="3" fillId="0" borderId="32" xfId="0" applyNumberFormat="1" applyFont="1" applyBorder="1" applyAlignment="1" applyProtection="1">
      <alignment vertical="top" wrapText="1"/>
      <protection locked="0"/>
    </xf>
    <xf numFmtId="49" fontId="3" fillId="0" borderId="33" xfId="0" applyNumberFormat="1" applyFont="1" applyBorder="1" applyAlignment="1" applyProtection="1">
      <alignment vertical="top" wrapText="1"/>
      <protection locked="0"/>
    </xf>
    <xf numFmtId="14" fontId="3" fillId="0" borderId="11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49" fontId="3" fillId="0" borderId="31" xfId="0" applyNumberFormat="1" applyFont="1" applyBorder="1" applyAlignment="1" applyProtection="1">
      <alignment horizontal="left" vertical="top" wrapText="1"/>
      <protection locked="0"/>
    </xf>
    <xf numFmtId="49" fontId="3" fillId="0" borderId="32" xfId="0" applyNumberFormat="1" applyFont="1" applyBorder="1" applyAlignment="1" applyProtection="1">
      <alignment horizontal="left" vertical="top" wrapText="1"/>
      <protection locked="0"/>
    </xf>
    <xf numFmtId="49" fontId="3" fillId="0" borderId="33" xfId="0" applyNumberFormat="1" applyFont="1" applyBorder="1" applyAlignment="1" applyProtection="1">
      <alignment horizontal="left" vertical="top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 applyProtection="1">
      <alignment horizontal="center" vertical="center"/>
    </xf>
    <xf numFmtId="164" fontId="3" fillId="0" borderId="28" xfId="1" applyFont="1" applyBorder="1" applyAlignment="1" applyProtection="1">
      <alignment horizontal="center" vertical="center"/>
      <protection locked="0"/>
    </xf>
    <xf numFmtId="164" fontId="3" fillId="0" borderId="30" xfId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0" xfId="0" applyAlignment="1">
      <alignment horizontal="left" wrapText="1"/>
    </xf>
    <xf numFmtId="0" fontId="28" fillId="0" borderId="43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49" fontId="3" fillId="0" borderId="11" xfId="0" applyNumberFormat="1" applyFont="1" applyBorder="1" applyAlignment="1" applyProtection="1">
      <alignment horizontal="left" vertical="top"/>
      <protection locked="0"/>
    </xf>
    <xf numFmtId="49" fontId="3" fillId="0" borderId="26" xfId="0" applyNumberFormat="1" applyFont="1" applyBorder="1" applyAlignment="1" applyProtection="1">
      <alignment horizontal="left" vertical="top"/>
      <protection locked="0"/>
    </xf>
    <xf numFmtId="49" fontId="3" fillId="0" borderId="27" xfId="0" applyNumberFormat="1" applyFont="1" applyBorder="1" applyAlignment="1" applyProtection="1">
      <alignment horizontal="left" vertical="top"/>
      <protection locked="0"/>
    </xf>
    <xf numFmtId="49" fontId="3" fillId="0" borderId="24" xfId="0" applyNumberFormat="1" applyFont="1" applyBorder="1" applyAlignment="1" applyProtection="1">
      <alignment horizontal="left" vertical="top"/>
    </xf>
    <xf numFmtId="49" fontId="3" fillId="0" borderId="22" xfId="0" applyNumberFormat="1" applyFont="1" applyBorder="1" applyAlignment="1" applyProtection="1">
      <alignment horizontal="left" vertical="top"/>
    </xf>
    <xf numFmtId="49" fontId="3" fillId="0" borderId="23" xfId="0" applyNumberFormat="1" applyFont="1" applyBorder="1" applyAlignment="1" applyProtection="1">
      <alignment horizontal="left" vertical="top"/>
    </xf>
    <xf numFmtId="49" fontId="3" fillId="0" borderId="21" xfId="0" applyNumberFormat="1" applyFont="1" applyBorder="1" applyAlignment="1" applyProtection="1">
      <alignment horizontal="left" vertical="top" wrapText="1"/>
    </xf>
    <xf numFmtId="49" fontId="3" fillId="0" borderId="16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vertical="top" wrapText="1"/>
    </xf>
    <xf numFmtId="0" fontId="23" fillId="0" borderId="10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left" vertical="top" wrapText="1"/>
    </xf>
    <xf numFmtId="0" fontId="31" fillId="0" borderId="26" xfId="0" applyFont="1" applyBorder="1" applyAlignment="1" applyProtection="1">
      <alignment horizontal="left" vertical="top" wrapText="1"/>
    </xf>
    <xf numFmtId="0" fontId="31" fillId="0" borderId="27" xfId="0" applyFont="1" applyBorder="1" applyAlignment="1" applyProtection="1">
      <alignment horizontal="left" vertical="top" wrapText="1"/>
    </xf>
    <xf numFmtId="4" fontId="32" fillId="2" borderId="21" xfId="0" applyNumberFormat="1" applyFont="1" applyFill="1" applyBorder="1" applyAlignment="1" applyProtection="1">
      <alignment horizontal="center" vertical="center" wrapText="1"/>
    </xf>
    <xf numFmtId="4" fontId="3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9" fontId="7" fillId="0" borderId="28" xfId="0" applyNumberFormat="1" applyFont="1" applyBorder="1" applyAlignment="1" applyProtection="1">
      <alignment horizontal="left" vertical="top"/>
      <protection locked="0"/>
    </xf>
    <xf numFmtId="49" fontId="7" fillId="0" borderId="29" xfId="0" applyNumberFormat="1" applyFont="1" applyBorder="1" applyAlignment="1" applyProtection="1">
      <alignment horizontal="left" vertical="top"/>
      <protection locked="0"/>
    </xf>
    <xf numFmtId="49" fontId="7" fillId="0" borderId="30" xfId="0" applyNumberFormat="1" applyFont="1" applyBorder="1" applyAlignment="1" applyProtection="1">
      <alignment horizontal="left" vertical="top"/>
      <protection locked="0"/>
    </xf>
    <xf numFmtId="4" fontId="7" fillId="0" borderId="28" xfId="0" applyNumberFormat="1" applyFont="1" applyBorder="1" applyAlignment="1" applyProtection="1">
      <alignment horizontal="center" vertical="top"/>
      <protection locked="0"/>
    </xf>
    <xf numFmtId="4" fontId="7" fillId="0" borderId="30" xfId="0" applyNumberFormat="1" applyFont="1" applyBorder="1" applyAlignment="1" applyProtection="1">
      <alignment horizontal="center" vertical="top"/>
      <protection locked="0"/>
    </xf>
    <xf numFmtId="0" fontId="7" fillId="0" borderId="28" xfId="0" applyNumberFormat="1" applyFont="1" applyBorder="1" applyAlignment="1" applyProtection="1">
      <alignment horizontal="left" vertical="top"/>
      <protection locked="0"/>
    </xf>
    <xf numFmtId="0" fontId="7" fillId="0" borderId="29" xfId="0" applyNumberFormat="1" applyFont="1" applyBorder="1" applyAlignment="1" applyProtection="1">
      <alignment horizontal="left" vertical="top"/>
      <protection locked="0"/>
    </xf>
    <xf numFmtId="0" fontId="7" fillId="0" borderId="30" xfId="0" applyNumberFormat="1" applyFont="1" applyBorder="1" applyAlignment="1" applyProtection="1">
      <alignment horizontal="left" vertical="top"/>
      <protection locked="0"/>
    </xf>
    <xf numFmtId="0" fontId="18" fillId="0" borderId="25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7" fillId="0" borderId="11" xfId="0" applyNumberFormat="1" applyFont="1" applyBorder="1" applyAlignment="1" applyProtection="1">
      <alignment horizontal="left" vertical="top"/>
      <protection locked="0"/>
    </xf>
    <xf numFmtId="0" fontId="7" fillId="0" borderId="26" xfId="0" applyNumberFormat="1" applyFont="1" applyBorder="1" applyAlignment="1" applyProtection="1">
      <alignment horizontal="left" vertical="top"/>
      <protection locked="0"/>
    </xf>
    <xf numFmtId="0" fontId="7" fillId="0" borderId="27" xfId="0" applyNumberFormat="1" applyFont="1" applyBorder="1" applyAlignment="1" applyProtection="1">
      <alignment horizontal="left" vertical="top"/>
      <protection locked="0"/>
    </xf>
    <xf numFmtId="4" fontId="7" fillId="0" borderId="11" xfId="0" applyNumberFormat="1" applyFont="1" applyBorder="1" applyAlignment="1" applyProtection="1">
      <alignment horizontal="center" vertical="top"/>
      <protection locked="0"/>
    </xf>
    <xf numFmtId="4" fontId="7" fillId="0" borderId="27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 wrapText="1"/>
    </xf>
    <xf numFmtId="49" fontId="7" fillId="0" borderId="11" xfId="0" applyNumberFormat="1" applyFont="1" applyBorder="1" applyAlignment="1" applyProtection="1">
      <alignment horizontal="left" vertical="top"/>
      <protection locked="0"/>
    </xf>
    <xf numFmtId="49" fontId="7" fillId="0" borderId="26" xfId="0" applyNumberFormat="1" applyFont="1" applyBorder="1" applyAlignment="1" applyProtection="1">
      <alignment horizontal="left" vertical="top"/>
      <protection locked="0"/>
    </xf>
    <xf numFmtId="49" fontId="7" fillId="0" borderId="27" xfId="0" applyNumberFormat="1" applyFont="1" applyBorder="1" applyAlignment="1" applyProtection="1">
      <alignment horizontal="left" vertical="top"/>
      <protection locked="0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14" fontId="13" fillId="0" borderId="27" xfId="0" applyNumberFormat="1" applyFont="1" applyBorder="1" applyAlignment="1" applyProtection="1">
      <alignment horizontal="center" vertical="center"/>
      <protection locked="0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9"/>
  <dimension ref="A1:BB171"/>
  <sheetViews>
    <sheetView showGridLines="0" tabSelected="1" view="pageBreakPreview" topLeftCell="A129" zoomScale="110" zoomScaleNormal="100" zoomScaleSheetLayoutView="110" workbookViewId="0">
      <selection activeCell="C137" sqref="C137:I137"/>
    </sheetView>
  </sheetViews>
  <sheetFormatPr baseColWidth="10" defaultColWidth="11.44140625" defaultRowHeight="13.2" x14ac:dyDescent="0.25"/>
  <cols>
    <col min="1" max="1" width="1.33203125" style="4" customWidth="1"/>
    <col min="2" max="2" width="1" style="4" customWidth="1"/>
    <col min="3" max="3" width="12.109375" style="4" customWidth="1"/>
    <col min="4" max="4" width="3.5546875" style="4" customWidth="1"/>
    <col min="5" max="5" width="7.44140625" style="4" customWidth="1"/>
    <col min="6" max="6" width="6.6640625" style="4" customWidth="1"/>
    <col min="7" max="7" width="5.109375" style="4" customWidth="1"/>
    <col min="8" max="8" width="7.5546875" style="33" customWidth="1"/>
    <col min="9" max="9" width="12.109375" style="34" customWidth="1"/>
    <col min="10" max="10" width="1" style="4" customWidth="1"/>
    <col min="11" max="11" width="1" style="16" customWidth="1"/>
    <col min="12" max="12" width="1" style="4" customWidth="1"/>
    <col min="13" max="13" width="12.109375" style="4" customWidth="1"/>
    <col min="14" max="14" width="3.5546875" style="4" customWidth="1"/>
    <col min="15" max="15" width="7.44140625" style="4" customWidth="1"/>
    <col min="16" max="16" width="7.33203125" style="4" customWidth="1"/>
    <col min="17" max="17" width="5.109375" style="4" customWidth="1"/>
    <col min="18" max="18" width="7.5546875" style="4" customWidth="1"/>
    <col min="19" max="19" width="12.109375" style="4" customWidth="1"/>
    <col min="20" max="20" width="0.88671875" style="4" customWidth="1"/>
    <col min="21" max="23" width="11.44140625" style="74"/>
    <col min="24" max="24" width="11.44140625" style="74" customWidth="1"/>
    <col min="25" max="28" width="11.44140625" style="74"/>
    <col min="29" max="16384" width="11.44140625" style="4"/>
  </cols>
  <sheetData>
    <row r="1" spans="1:28" ht="22.5" customHeight="1" x14ac:dyDescent="0.4">
      <c r="B1" s="94" t="s">
        <v>13</v>
      </c>
      <c r="C1" s="53"/>
      <c r="D1" s="32"/>
      <c r="E1" s="32"/>
      <c r="L1" s="16"/>
      <c r="M1" s="16"/>
      <c r="N1" s="35"/>
      <c r="O1" s="16"/>
      <c r="P1" s="16"/>
      <c r="Q1" s="16"/>
      <c r="R1" s="16"/>
      <c r="S1" s="295" t="s">
        <v>98</v>
      </c>
      <c r="Z1" s="4"/>
      <c r="AA1" s="4"/>
      <c r="AB1" s="4"/>
    </row>
    <row r="2" spans="1:28" ht="10.5" customHeight="1" x14ac:dyDescent="0.25">
      <c r="L2" s="16"/>
      <c r="M2" s="16"/>
      <c r="N2" s="16"/>
      <c r="O2" s="16"/>
      <c r="P2" s="16"/>
      <c r="Q2" s="16"/>
      <c r="R2" s="16"/>
      <c r="S2" s="16"/>
      <c r="Z2" s="4"/>
      <c r="AA2" s="4"/>
      <c r="AB2" s="4"/>
    </row>
    <row r="3" spans="1:28" ht="7.2" customHeight="1" x14ac:dyDescent="0.25">
      <c r="B3" s="36"/>
      <c r="C3" s="37"/>
      <c r="D3" s="37"/>
      <c r="E3" s="37"/>
      <c r="F3" s="37"/>
      <c r="G3" s="37"/>
      <c r="H3" s="38"/>
      <c r="I3" s="39"/>
      <c r="J3" s="40"/>
      <c r="L3" s="36"/>
      <c r="M3" s="37"/>
      <c r="N3" s="37"/>
      <c r="O3" s="37"/>
      <c r="P3" s="37"/>
      <c r="Q3" s="37"/>
      <c r="R3" s="38"/>
      <c r="S3" s="39"/>
      <c r="T3" s="40"/>
      <c r="Z3" s="4"/>
      <c r="AA3" s="4"/>
      <c r="AB3" s="4"/>
    </row>
    <row r="4" spans="1:28" x14ac:dyDescent="0.25">
      <c r="B4" s="7" t="s">
        <v>97</v>
      </c>
      <c r="C4" s="6"/>
      <c r="H4" s="424"/>
      <c r="I4" s="425"/>
      <c r="J4" s="28"/>
      <c r="L4" s="7" t="s">
        <v>4</v>
      </c>
      <c r="M4" s="6"/>
      <c r="N4" s="16"/>
      <c r="O4" s="16"/>
      <c r="P4" s="16"/>
      <c r="R4" s="424"/>
      <c r="S4" s="425"/>
      <c r="T4" s="28"/>
      <c r="Z4" s="4"/>
      <c r="AA4" s="4"/>
      <c r="AB4" s="4"/>
    </row>
    <row r="5" spans="1:28" x14ac:dyDescent="0.25">
      <c r="B5" s="1" t="s">
        <v>2</v>
      </c>
      <c r="C5" s="2"/>
      <c r="D5" s="352"/>
      <c r="E5" s="353"/>
      <c r="F5" s="353"/>
      <c r="G5" s="353"/>
      <c r="H5" s="353"/>
      <c r="I5" s="354"/>
      <c r="J5" s="28"/>
      <c r="L5" s="1" t="s">
        <v>2</v>
      </c>
      <c r="M5" s="2"/>
      <c r="N5" s="349"/>
      <c r="O5" s="350"/>
      <c r="P5" s="350"/>
      <c r="Q5" s="350"/>
      <c r="R5" s="350"/>
      <c r="S5" s="351"/>
      <c r="T5" s="28"/>
      <c r="Z5" s="4"/>
      <c r="AA5" s="4"/>
      <c r="AB5" s="4"/>
    </row>
    <row r="6" spans="1:28" ht="7.95" customHeight="1" x14ac:dyDescent="0.25">
      <c r="B6" s="19"/>
      <c r="C6" s="23"/>
      <c r="D6" s="23"/>
      <c r="E6" s="23"/>
      <c r="F6" s="23"/>
      <c r="G6" s="23"/>
      <c r="H6" s="24"/>
      <c r="I6" s="25"/>
      <c r="J6" s="26"/>
      <c r="K6" s="18"/>
      <c r="L6" s="19"/>
      <c r="M6" s="23"/>
      <c r="N6" s="23"/>
      <c r="O6" s="23"/>
      <c r="P6" s="23"/>
      <c r="Q6" s="23"/>
      <c r="R6" s="24"/>
      <c r="S6" s="25"/>
      <c r="T6" s="26"/>
      <c r="Z6" s="4"/>
      <c r="AA6" s="4"/>
      <c r="AB6" s="4"/>
    </row>
    <row r="7" spans="1:28" x14ac:dyDescent="0.25">
      <c r="B7" s="41"/>
      <c r="C7" s="41"/>
      <c r="D7" s="41"/>
      <c r="E7" s="41"/>
      <c r="F7" s="41"/>
      <c r="G7" s="41"/>
      <c r="H7" s="42"/>
      <c r="I7" s="43"/>
      <c r="J7" s="41"/>
      <c r="K7" s="2"/>
      <c r="L7" s="44"/>
      <c r="M7" s="2"/>
      <c r="N7" s="2"/>
      <c r="O7" s="2"/>
      <c r="P7" s="2"/>
      <c r="Q7" s="2"/>
      <c r="R7" s="3"/>
      <c r="S7" s="5"/>
      <c r="T7" s="2"/>
      <c r="Z7" s="4"/>
      <c r="AA7" s="4"/>
      <c r="AB7" s="4"/>
    </row>
    <row r="8" spans="1:28" ht="7.2" customHeight="1" x14ac:dyDescent="0.25">
      <c r="B8" s="45"/>
      <c r="C8" s="37"/>
      <c r="D8" s="46"/>
      <c r="E8" s="46"/>
      <c r="F8" s="46"/>
      <c r="G8" s="46"/>
      <c r="H8" s="47"/>
      <c r="I8" s="48"/>
      <c r="J8" s="49"/>
      <c r="K8" s="2"/>
      <c r="L8" s="45"/>
      <c r="M8" s="37"/>
      <c r="N8" s="46"/>
      <c r="O8" s="46"/>
      <c r="P8" s="46"/>
      <c r="Q8" s="46"/>
      <c r="R8" s="47"/>
      <c r="S8" s="48"/>
      <c r="T8" s="49"/>
      <c r="Z8" s="4"/>
      <c r="AA8" s="4"/>
      <c r="AB8" s="4"/>
    </row>
    <row r="9" spans="1:28" x14ac:dyDescent="0.25">
      <c r="B9" s="84" t="s">
        <v>3</v>
      </c>
      <c r="C9" s="85"/>
      <c r="D9" s="14"/>
      <c r="E9" s="14"/>
      <c r="F9" s="59"/>
      <c r="G9" s="59"/>
      <c r="H9" s="59"/>
      <c r="I9" s="83" t="s">
        <v>12</v>
      </c>
      <c r="J9" s="52"/>
      <c r="K9" s="50"/>
      <c r="L9" s="86" t="s">
        <v>5</v>
      </c>
      <c r="M9" s="2"/>
      <c r="N9" s="2"/>
      <c r="O9" s="2"/>
      <c r="P9" s="2"/>
      <c r="Q9" s="62"/>
      <c r="R9" s="2" t="s">
        <v>29</v>
      </c>
      <c r="S9" s="3"/>
      <c r="T9" s="52"/>
      <c r="Z9" s="4"/>
      <c r="AA9" s="4"/>
      <c r="AB9" s="4"/>
    </row>
    <row r="10" spans="1:28" ht="7.95" customHeight="1" x14ac:dyDescent="0.25">
      <c r="B10" s="64"/>
      <c r="D10" s="50"/>
      <c r="E10" s="50"/>
      <c r="F10" s="60"/>
      <c r="G10" s="60"/>
      <c r="H10" s="60"/>
      <c r="I10" s="60"/>
      <c r="J10" s="52"/>
      <c r="K10" s="50"/>
      <c r="L10" s="64"/>
      <c r="M10" s="16"/>
      <c r="N10" s="50"/>
      <c r="O10" s="50"/>
      <c r="P10" s="50"/>
      <c r="Q10" s="50"/>
      <c r="R10" s="60"/>
      <c r="S10" s="60"/>
      <c r="T10" s="52"/>
      <c r="Z10" s="4"/>
      <c r="AA10" s="4"/>
      <c r="AB10" s="4"/>
    </row>
    <row r="11" spans="1:28" ht="7.95" customHeight="1" x14ac:dyDescent="0.25">
      <c r="B11" s="152"/>
      <c r="C11" s="196"/>
      <c r="D11" s="194"/>
      <c r="E11" s="194"/>
      <c r="F11" s="195"/>
      <c r="G11" s="195"/>
      <c r="H11" s="195"/>
      <c r="I11" s="154"/>
      <c r="J11" s="155"/>
      <c r="K11" s="50"/>
      <c r="L11" s="152"/>
      <c r="M11" s="37"/>
      <c r="N11" s="153"/>
      <c r="O11" s="153"/>
      <c r="P11" s="153"/>
      <c r="Q11" s="153"/>
      <c r="R11" s="154"/>
      <c r="S11" s="154"/>
      <c r="T11" s="52"/>
      <c r="Z11" s="4"/>
      <c r="AA11" s="4"/>
      <c r="AB11" s="4"/>
    </row>
    <row r="12" spans="1:28" ht="13.95" customHeight="1" x14ac:dyDescent="0.3">
      <c r="A12" s="74"/>
      <c r="B12" s="159"/>
      <c r="C12" s="358" t="s">
        <v>43</v>
      </c>
      <c r="D12" s="358"/>
      <c r="E12" s="358"/>
      <c r="F12" s="358"/>
      <c r="G12" s="358"/>
      <c r="H12" s="359"/>
      <c r="I12" s="158"/>
      <c r="J12" s="52"/>
      <c r="K12" s="50"/>
      <c r="L12" s="159"/>
      <c r="M12" s="358" t="s">
        <v>43</v>
      </c>
      <c r="N12" s="358"/>
      <c r="O12" s="358"/>
      <c r="P12" s="358"/>
      <c r="Q12" s="358"/>
      <c r="R12" s="359"/>
      <c r="S12" s="279" t="str">
        <f>IF(ISBLANK(I12)," ",IF($Q$9="J",I12," "))</f>
        <v xml:space="preserve"> </v>
      </c>
      <c r="T12" s="52"/>
      <c r="U12" s="226"/>
      <c r="V12" s="227"/>
      <c r="Z12" s="4"/>
      <c r="AA12" s="4"/>
      <c r="AB12" s="4"/>
    </row>
    <row r="13" spans="1:28" ht="7.95" customHeight="1" x14ac:dyDescent="0.3">
      <c r="A13" s="74"/>
      <c r="B13" s="159"/>
      <c r="C13" s="190"/>
      <c r="D13" s="190"/>
      <c r="E13" s="190"/>
      <c r="F13" s="190"/>
      <c r="G13" s="190"/>
      <c r="H13" s="190"/>
      <c r="I13" s="160"/>
      <c r="J13" s="52"/>
      <c r="K13" s="50"/>
      <c r="L13" s="159"/>
      <c r="M13" s="201"/>
      <c r="N13" s="201"/>
      <c r="O13" s="201"/>
      <c r="P13" s="201"/>
      <c r="Q13" s="201"/>
      <c r="R13" s="201"/>
      <c r="S13" s="160"/>
      <c r="T13" s="52"/>
      <c r="U13" s="270"/>
      <c r="V13" s="227"/>
      <c r="Z13" s="4"/>
      <c r="AA13" s="4"/>
      <c r="AB13" s="4"/>
    </row>
    <row r="14" spans="1:28" ht="13.95" customHeight="1" x14ac:dyDescent="0.3">
      <c r="A14" s="74"/>
      <c r="B14" s="159"/>
      <c r="C14" s="358" t="s">
        <v>44</v>
      </c>
      <c r="D14" s="358"/>
      <c r="E14" s="358"/>
      <c r="F14" s="358"/>
      <c r="G14" s="358"/>
      <c r="H14" s="359"/>
      <c r="I14" s="158"/>
      <c r="J14" s="52"/>
      <c r="K14" s="50"/>
      <c r="L14" s="159"/>
      <c r="M14" s="358" t="s">
        <v>44</v>
      </c>
      <c r="N14" s="358"/>
      <c r="O14" s="358"/>
      <c r="P14" s="358"/>
      <c r="Q14" s="358"/>
      <c r="R14" s="359"/>
      <c r="S14" s="279" t="str">
        <f>IF(ISBLANK(I14)," ",IF($Q$9="J",I14," "))</f>
        <v xml:space="preserve"> </v>
      </c>
      <c r="T14" s="52"/>
      <c r="V14" s="227"/>
      <c r="Z14" s="4"/>
      <c r="AA14" s="4"/>
      <c r="AB14" s="4"/>
    </row>
    <row r="15" spans="1:28" ht="7.95" customHeight="1" thickBot="1" x14ac:dyDescent="0.3">
      <c r="B15" s="64"/>
      <c r="C15" s="191"/>
      <c r="D15" s="192"/>
      <c r="E15" s="192"/>
      <c r="F15" s="193"/>
      <c r="G15" s="193"/>
      <c r="H15" s="193"/>
      <c r="I15" s="60"/>
      <c r="J15" s="52"/>
      <c r="K15" s="50"/>
      <c r="L15" s="64"/>
      <c r="M15" s="191"/>
      <c r="N15" s="192"/>
      <c r="O15" s="192"/>
      <c r="P15" s="193"/>
      <c r="Q15" s="193"/>
      <c r="R15" s="193"/>
      <c r="S15" s="60"/>
      <c r="T15" s="52"/>
      <c r="V15" s="227"/>
      <c r="Z15" s="4"/>
      <c r="AA15" s="4"/>
      <c r="AB15" s="4"/>
    </row>
    <row r="16" spans="1:28" ht="13.8" hidden="1" thickBot="1" x14ac:dyDescent="0.3">
      <c r="B16" s="152"/>
      <c r="C16" s="196"/>
      <c r="D16" s="194"/>
      <c r="E16" s="194"/>
      <c r="F16" s="195"/>
      <c r="G16" s="195"/>
      <c r="H16" s="195"/>
      <c r="I16" s="154"/>
      <c r="J16" s="155"/>
      <c r="K16" s="50"/>
      <c r="L16" s="152"/>
      <c r="M16" s="196"/>
      <c r="N16" s="194"/>
      <c r="O16" s="194"/>
      <c r="P16" s="195"/>
      <c r="Q16" s="195"/>
      <c r="R16" s="195"/>
      <c r="S16" s="154"/>
      <c r="T16" s="52"/>
      <c r="Z16" s="4"/>
      <c r="AA16" s="4"/>
      <c r="AB16" s="4"/>
    </row>
    <row r="17" spans="1:44" ht="14.4" hidden="1" thickBot="1" x14ac:dyDescent="0.35">
      <c r="A17" s="165"/>
      <c r="B17" s="197"/>
      <c r="C17" s="371" t="s">
        <v>40</v>
      </c>
      <c r="D17" s="371"/>
      <c r="E17" s="371"/>
      <c r="F17" s="371"/>
      <c r="G17" s="371"/>
      <c r="H17" s="371"/>
      <c r="I17" s="166"/>
      <c r="J17" s="162"/>
      <c r="K17" s="163"/>
      <c r="L17" s="161"/>
      <c r="M17" s="371" t="s">
        <v>40</v>
      </c>
      <c r="N17" s="371"/>
      <c r="O17" s="371"/>
      <c r="P17" s="371"/>
      <c r="Q17" s="371"/>
      <c r="R17" s="371"/>
      <c r="S17" s="166"/>
      <c r="T17" s="162"/>
      <c r="Z17" s="4"/>
      <c r="AA17" s="4"/>
      <c r="AB17" s="4"/>
    </row>
    <row r="18" spans="1:44" ht="14.4" hidden="1" thickBot="1" x14ac:dyDescent="0.35">
      <c r="A18" s="165"/>
      <c r="B18" s="197"/>
      <c r="C18" s="371" t="s">
        <v>41</v>
      </c>
      <c r="D18" s="371"/>
      <c r="E18" s="371"/>
      <c r="F18" s="371"/>
      <c r="G18" s="371"/>
      <c r="H18" s="371"/>
      <c r="I18" s="166"/>
      <c r="J18" s="162"/>
      <c r="K18" s="163"/>
      <c r="L18" s="161"/>
      <c r="M18" s="371" t="s">
        <v>41</v>
      </c>
      <c r="N18" s="371"/>
      <c r="O18" s="371"/>
      <c r="P18" s="371"/>
      <c r="Q18" s="371"/>
      <c r="R18" s="371"/>
      <c r="S18" s="166"/>
      <c r="T18" s="162"/>
      <c r="Z18" s="4"/>
      <c r="AA18" s="4"/>
      <c r="AB18" s="4"/>
    </row>
    <row r="19" spans="1:44" ht="14.4" hidden="1" thickBot="1" x14ac:dyDescent="0.35">
      <c r="A19" s="165"/>
      <c r="B19" s="197"/>
      <c r="C19" s="371" t="s">
        <v>42</v>
      </c>
      <c r="D19" s="371"/>
      <c r="E19" s="371"/>
      <c r="F19" s="371"/>
      <c r="G19" s="371"/>
      <c r="H19" s="371"/>
      <c r="I19" s="158"/>
      <c r="J19" s="162"/>
      <c r="K19" s="163"/>
      <c r="L19" s="161"/>
      <c r="M19" s="371" t="s">
        <v>42</v>
      </c>
      <c r="N19" s="371"/>
      <c r="O19" s="371"/>
      <c r="P19" s="371"/>
      <c r="Q19" s="371"/>
      <c r="R19" s="371"/>
      <c r="S19" s="164" t="str">
        <f>IF(ISBLANK(I19)," ",IF($Q$9="J",I19," "))</f>
        <v xml:space="preserve"> </v>
      </c>
      <c r="T19" s="162"/>
      <c r="V19" s="227"/>
      <c r="Z19" s="4"/>
      <c r="AA19" s="4"/>
      <c r="AB19" s="4"/>
    </row>
    <row r="20" spans="1:44" ht="13.8" hidden="1" thickBot="1" x14ac:dyDescent="0.3">
      <c r="B20" s="64"/>
      <c r="C20" s="177"/>
      <c r="D20" s="50"/>
      <c r="E20" s="50"/>
      <c r="F20" s="189"/>
      <c r="G20" s="189"/>
      <c r="H20" s="189"/>
      <c r="I20" s="60"/>
      <c r="J20" s="52"/>
      <c r="K20" s="50"/>
      <c r="L20" s="64"/>
      <c r="M20" s="16"/>
      <c r="N20" s="50"/>
      <c r="O20" s="50"/>
      <c r="P20" s="50"/>
      <c r="Q20" s="50"/>
      <c r="R20" s="60"/>
      <c r="S20" s="60"/>
      <c r="T20" s="52"/>
      <c r="Z20" s="4"/>
      <c r="AA20" s="4"/>
      <c r="AB20" s="4"/>
    </row>
    <row r="21" spans="1:44" x14ac:dyDescent="0.25">
      <c r="B21" s="122"/>
      <c r="C21" s="105"/>
      <c r="D21" s="117"/>
      <c r="E21" s="117"/>
      <c r="F21" s="123"/>
      <c r="G21" s="123"/>
      <c r="H21" s="123"/>
      <c r="I21" s="123"/>
      <c r="J21" s="118"/>
      <c r="K21" s="50"/>
      <c r="L21" s="122"/>
      <c r="M21" s="105"/>
      <c r="N21" s="117"/>
      <c r="O21" s="117"/>
      <c r="P21" s="123"/>
      <c r="Q21" s="123"/>
      <c r="R21" s="123"/>
      <c r="S21" s="123"/>
      <c r="T21" s="118"/>
      <c r="Z21" s="4"/>
      <c r="AA21" s="4"/>
      <c r="AB21" s="4"/>
    </row>
    <row r="22" spans="1:44" s="133" customFormat="1" ht="13.8" x14ac:dyDescent="0.25">
      <c r="B22" s="124" t="s">
        <v>21</v>
      </c>
      <c r="C22" s="125" t="s">
        <v>22</v>
      </c>
      <c r="D22" s="125"/>
      <c r="E22" s="125"/>
      <c r="F22" s="125"/>
      <c r="G22" s="125"/>
      <c r="H22" s="126"/>
      <c r="I22" s="127"/>
      <c r="J22" s="128"/>
      <c r="K22" s="129"/>
      <c r="L22" s="124" t="s">
        <v>23</v>
      </c>
      <c r="M22" s="125"/>
      <c r="N22" s="125"/>
      <c r="O22" s="125"/>
      <c r="P22" s="130"/>
      <c r="Q22" s="130"/>
      <c r="R22" s="131"/>
      <c r="S22" s="132"/>
      <c r="T22" s="128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4"/>
      <c r="AO22" s="4"/>
    </row>
    <row r="23" spans="1:44" x14ac:dyDescent="0.25">
      <c r="B23" s="63"/>
      <c r="C23" s="2"/>
      <c r="D23" s="2"/>
      <c r="E23" s="2"/>
      <c r="F23" s="2"/>
      <c r="G23" s="2"/>
      <c r="H23" s="3"/>
      <c r="I23" s="5"/>
      <c r="J23" s="20"/>
      <c r="K23" s="4"/>
      <c r="L23" s="1"/>
      <c r="M23" s="2"/>
      <c r="N23" s="2"/>
      <c r="O23" s="2"/>
      <c r="P23" s="2"/>
      <c r="Q23" s="2"/>
      <c r="R23" s="3"/>
      <c r="S23" s="5"/>
      <c r="T23" s="20"/>
      <c r="U23" s="191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</row>
    <row r="24" spans="1:44" x14ac:dyDescent="0.25">
      <c r="B24" s="64" t="s">
        <v>8</v>
      </c>
      <c r="C24" s="2"/>
      <c r="D24" s="2"/>
      <c r="E24" s="2"/>
      <c r="F24" s="2"/>
      <c r="G24" s="2"/>
      <c r="H24" s="3"/>
      <c r="I24" s="5"/>
      <c r="J24" s="20"/>
      <c r="K24" s="4"/>
      <c r="L24" s="64" t="s">
        <v>8</v>
      </c>
      <c r="M24" s="2"/>
      <c r="N24" s="2"/>
      <c r="O24" s="68"/>
      <c r="P24" s="68"/>
      <c r="Q24" s="68"/>
      <c r="R24" s="12"/>
      <c r="S24" s="225" t="str">
        <f>IF(U37=FALSE,"Abweichung begründen  ","")</f>
        <v xml:space="preserve">Abweichung begründen  </v>
      </c>
      <c r="T24" s="20"/>
      <c r="U24" s="191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</row>
    <row r="25" spans="1:44" ht="13.8" x14ac:dyDescent="0.25">
      <c r="B25" s="29" t="s">
        <v>9</v>
      </c>
      <c r="C25" s="2"/>
      <c r="D25" s="22"/>
      <c r="E25" s="363"/>
      <c r="F25" s="364"/>
      <c r="G25" s="65" t="s">
        <v>1</v>
      </c>
      <c r="H25" s="363"/>
      <c r="I25" s="364"/>
      <c r="J25" s="20"/>
      <c r="K25" s="4"/>
      <c r="L25" s="139" t="s">
        <v>9</v>
      </c>
      <c r="M25" s="2"/>
      <c r="N25" s="22"/>
      <c r="O25" s="363"/>
      <c r="P25" s="364"/>
      <c r="Q25" s="65" t="s">
        <v>1</v>
      </c>
      <c r="R25" s="363"/>
      <c r="S25" s="364"/>
      <c r="T25" s="20"/>
      <c r="U25" s="191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133"/>
      <c r="AR25" s="133"/>
    </row>
    <row r="26" spans="1:44" ht="6" customHeight="1" x14ac:dyDescent="0.25">
      <c r="B26" s="372" t="s">
        <v>6</v>
      </c>
      <c r="C26" s="373"/>
      <c r="D26" s="2"/>
      <c r="E26" s="2"/>
      <c r="F26" s="2"/>
      <c r="G26" s="2"/>
      <c r="H26" s="2"/>
      <c r="I26" s="2"/>
      <c r="J26" s="20"/>
      <c r="K26" s="4"/>
      <c r="L26" s="1"/>
      <c r="M26" s="2"/>
      <c r="N26" s="2"/>
      <c r="O26" s="2"/>
      <c r="P26" s="2"/>
      <c r="Q26" s="2"/>
      <c r="R26" s="3"/>
      <c r="S26" s="5"/>
      <c r="T26" s="20"/>
      <c r="U26" s="191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</row>
    <row r="27" spans="1:44" x14ac:dyDescent="0.25">
      <c r="B27" s="372"/>
      <c r="C27" s="373"/>
      <c r="D27" s="2"/>
      <c r="E27" s="368"/>
      <c r="F27" s="369"/>
      <c r="G27" s="369"/>
      <c r="H27" s="369"/>
      <c r="I27" s="370"/>
      <c r="J27" s="20"/>
      <c r="K27" s="6"/>
      <c r="L27" s="7" t="s">
        <v>6</v>
      </c>
      <c r="M27" s="16"/>
      <c r="N27" s="16"/>
      <c r="O27" s="374" t="str">
        <f>IF(ISBLANK(E27)," ",IF(Q9="J",E27," "))</f>
        <v xml:space="preserve"> </v>
      </c>
      <c r="P27" s="375"/>
      <c r="Q27" s="375"/>
      <c r="R27" s="375"/>
      <c r="S27" s="375"/>
      <c r="T27" s="20"/>
      <c r="U27" s="191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</row>
    <row r="28" spans="1:44" ht="6" customHeight="1" x14ac:dyDescent="0.25">
      <c r="B28" s="18"/>
      <c r="C28" s="16"/>
      <c r="D28" s="16"/>
      <c r="E28" s="15"/>
      <c r="F28" s="2"/>
      <c r="G28" s="2"/>
      <c r="H28" s="3"/>
      <c r="I28" s="5"/>
      <c r="J28" s="20"/>
      <c r="K28" s="6"/>
      <c r="L28" s="7"/>
      <c r="M28" s="6"/>
      <c r="N28" s="16"/>
      <c r="O28" s="16"/>
      <c r="P28" s="6"/>
      <c r="Q28" s="6"/>
      <c r="R28" s="12"/>
      <c r="S28" s="13"/>
      <c r="T28" s="20"/>
      <c r="U28" s="191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</row>
    <row r="29" spans="1:44" x14ac:dyDescent="0.25">
      <c r="B29" s="29" t="s">
        <v>7</v>
      </c>
      <c r="C29" s="15"/>
      <c r="D29" s="15"/>
      <c r="E29" s="368"/>
      <c r="F29" s="369"/>
      <c r="G29" s="369"/>
      <c r="H29" s="369"/>
      <c r="I29" s="370"/>
      <c r="J29" s="11"/>
      <c r="K29" s="6"/>
      <c r="L29" s="139" t="s">
        <v>7</v>
      </c>
      <c r="M29" s="16"/>
      <c r="N29" s="16"/>
      <c r="O29" s="345" t="str">
        <f>IF(ISBLANK(E29)," ",IF(Q9="J",E29," "))</f>
        <v xml:space="preserve"> </v>
      </c>
      <c r="P29" s="346"/>
      <c r="Q29" s="346"/>
      <c r="R29" s="346"/>
      <c r="S29" s="346"/>
      <c r="T29" s="11"/>
      <c r="U29" s="191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</row>
    <row r="30" spans="1:44" ht="6" customHeight="1" x14ac:dyDescent="0.25">
      <c r="B30" s="156"/>
      <c r="C30" s="157"/>
      <c r="D30" s="157"/>
      <c r="E30" s="157"/>
      <c r="F30" s="6"/>
      <c r="G30" s="6"/>
      <c r="H30" s="12"/>
      <c r="I30" s="13"/>
      <c r="J30" s="11"/>
      <c r="K30" s="6"/>
      <c r="L30" s="7"/>
      <c r="M30" s="6"/>
      <c r="N30" s="16"/>
      <c r="O30" s="16"/>
      <c r="P30" s="6"/>
      <c r="Q30" s="6"/>
      <c r="R30" s="12"/>
      <c r="S30" s="13"/>
      <c r="T30" s="11"/>
      <c r="U30" s="191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</row>
    <row r="31" spans="1:44" ht="6" customHeight="1" x14ac:dyDescent="0.25">
      <c r="B31" s="36"/>
      <c r="C31" s="37"/>
      <c r="D31" s="37"/>
      <c r="E31" s="37"/>
      <c r="F31" s="37"/>
      <c r="G31" s="37"/>
      <c r="H31" s="38"/>
      <c r="I31" s="39"/>
      <c r="J31" s="40"/>
      <c r="K31" s="6"/>
      <c r="L31" s="36"/>
      <c r="M31" s="37"/>
      <c r="N31" s="37"/>
      <c r="O31" s="37"/>
      <c r="P31" s="37"/>
      <c r="Q31" s="37"/>
      <c r="R31" s="38"/>
      <c r="S31" s="39"/>
      <c r="T31" s="40"/>
      <c r="U31" s="191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</row>
    <row r="32" spans="1:44" x14ac:dyDescent="0.25">
      <c r="A32" s="74"/>
      <c r="B32" s="29" t="s">
        <v>14</v>
      </c>
      <c r="C32" s="15" t="s">
        <v>26</v>
      </c>
      <c r="D32" s="2"/>
      <c r="E32" s="66"/>
      <c r="F32" s="51"/>
      <c r="G32" s="12"/>
      <c r="H32" s="113"/>
      <c r="I32" s="17" t="s">
        <v>11</v>
      </c>
      <c r="J32" s="11"/>
      <c r="K32" s="6"/>
      <c r="L32" s="147" t="s">
        <v>14</v>
      </c>
      <c r="M32" s="148" t="s">
        <v>26</v>
      </c>
      <c r="N32" s="2"/>
      <c r="O32" s="66"/>
      <c r="P32" s="51"/>
      <c r="Q32" s="12"/>
      <c r="R32" s="113"/>
      <c r="S32" s="17" t="s">
        <v>11</v>
      </c>
      <c r="T32" s="11"/>
      <c r="U32" s="191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</row>
    <row r="33" spans="1:44" ht="7.2" customHeight="1" x14ac:dyDescent="0.25">
      <c r="A33" s="74"/>
      <c r="B33" s="147"/>
      <c r="C33" s="148"/>
      <c r="D33" s="2"/>
      <c r="E33" s="66"/>
      <c r="F33" s="51"/>
      <c r="G33" s="12"/>
      <c r="H33" s="150"/>
      <c r="I33" s="17"/>
      <c r="J33" s="11"/>
      <c r="K33" s="6"/>
      <c r="L33" s="147"/>
      <c r="M33" s="148"/>
      <c r="N33" s="2"/>
      <c r="O33" s="66"/>
      <c r="P33" s="51"/>
      <c r="Q33" s="12"/>
      <c r="R33" s="150"/>
      <c r="S33" s="17"/>
      <c r="T33" s="11"/>
      <c r="U33" s="224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</row>
    <row r="34" spans="1:44" x14ac:dyDescent="0.25">
      <c r="A34" s="74"/>
      <c r="B34" s="147"/>
      <c r="C34" s="218" t="s">
        <v>69</v>
      </c>
      <c r="D34" s="2"/>
      <c r="E34" s="66"/>
      <c r="F34" s="51"/>
      <c r="G34" s="12"/>
      <c r="H34" s="113"/>
      <c r="I34" s="17" t="s">
        <v>11</v>
      </c>
      <c r="J34" s="11"/>
      <c r="K34" s="6"/>
      <c r="L34" s="147"/>
      <c r="M34" s="148" t="s">
        <v>69</v>
      </c>
      <c r="N34" s="2"/>
      <c r="O34" s="66"/>
      <c r="P34" s="51"/>
      <c r="Q34" s="12"/>
      <c r="R34" s="113" t="str">
        <f>IF($Q$9="J",H34,"")</f>
        <v/>
      </c>
      <c r="S34" s="17" t="s">
        <v>11</v>
      </c>
      <c r="T34" s="11"/>
    </row>
    <row r="35" spans="1:44" x14ac:dyDescent="0.25">
      <c r="A35" s="74"/>
      <c r="B35" s="235"/>
      <c r="C35" s="380" t="s">
        <v>77</v>
      </c>
      <c r="D35" s="380"/>
      <c r="E35" s="380"/>
      <c r="F35" s="380"/>
      <c r="G35" s="380"/>
      <c r="H35" s="382"/>
      <c r="I35" s="17"/>
      <c r="J35" s="11"/>
      <c r="K35" s="6"/>
      <c r="L35" s="235"/>
      <c r="M35" s="380" t="s">
        <v>77</v>
      </c>
      <c r="N35" s="380"/>
      <c r="O35" s="380"/>
      <c r="P35" s="380"/>
      <c r="Q35" s="380"/>
      <c r="R35" s="381"/>
      <c r="S35" s="17"/>
      <c r="T35" s="11"/>
    </row>
    <row r="36" spans="1:44" ht="6.6" customHeight="1" x14ac:dyDescent="0.25">
      <c r="A36" s="74"/>
      <c r="B36" s="147"/>
      <c r="C36" s="148"/>
      <c r="D36" s="2"/>
      <c r="E36" s="66"/>
      <c r="F36" s="51"/>
      <c r="G36" s="12"/>
      <c r="H36" s="150"/>
      <c r="I36" s="17"/>
      <c r="J36" s="11"/>
      <c r="K36" s="6"/>
      <c r="L36" s="147"/>
      <c r="M36" s="148"/>
      <c r="N36" s="2"/>
      <c r="O36" s="66"/>
      <c r="P36" s="51"/>
      <c r="Q36" s="12"/>
      <c r="R36" s="150"/>
      <c r="S36" s="17"/>
      <c r="T36" s="11"/>
    </row>
    <row r="37" spans="1:44" x14ac:dyDescent="0.25">
      <c r="A37" s="74"/>
      <c r="B37" s="147"/>
      <c r="C37" s="148" t="s">
        <v>27</v>
      </c>
      <c r="D37" s="2"/>
      <c r="E37" s="66"/>
      <c r="F37" s="51"/>
      <c r="G37" s="12"/>
      <c r="H37" s="149" t="str">
        <f>IF(H34+H32=0,"",H32+H34)</f>
        <v/>
      </c>
      <c r="I37" s="17" t="s">
        <v>11</v>
      </c>
      <c r="J37" s="11"/>
      <c r="K37" s="6"/>
      <c r="L37" s="147"/>
      <c r="M37" s="148" t="s">
        <v>27</v>
      </c>
      <c r="N37" s="2"/>
      <c r="O37" s="66"/>
      <c r="P37" s="51"/>
      <c r="Q37" s="12"/>
      <c r="R37" s="149" t="str">
        <f>IF($Q$9="J",R32+R34,"")</f>
        <v/>
      </c>
      <c r="S37" s="17" t="s">
        <v>11</v>
      </c>
      <c r="T37" s="11"/>
    </row>
    <row r="38" spans="1:44" ht="6" customHeight="1" x14ac:dyDescent="0.25">
      <c r="B38" s="139"/>
      <c r="C38" s="140"/>
      <c r="D38" s="140"/>
      <c r="E38" s="140"/>
      <c r="F38" s="6"/>
      <c r="G38" s="6"/>
      <c r="H38" s="12"/>
      <c r="I38" s="13"/>
      <c r="J38" s="11"/>
      <c r="K38" s="6"/>
      <c r="L38" s="7"/>
      <c r="M38" s="6"/>
      <c r="N38" s="16"/>
      <c r="O38" s="16"/>
      <c r="P38" s="6"/>
      <c r="Q38" s="6"/>
      <c r="R38" s="12"/>
      <c r="S38" s="13"/>
      <c r="T38" s="11"/>
    </row>
    <row r="39" spans="1:44" ht="7.5" customHeight="1" x14ac:dyDescent="0.25">
      <c r="B39" s="36"/>
      <c r="C39" s="37"/>
      <c r="D39" s="37"/>
      <c r="E39" s="37"/>
      <c r="F39" s="37"/>
      <c r="G39" s="37"/>
      <c r="H39" s="38"/>
      <c r="I39" s="39"/>
      <c r="J39" s="40"/>
      <c r="K39" s="6"/>
      <c r="L39" s="36"/>
      <c r="M39" s="37"/>
      <c r="N39" s="37"/>
      <c r="O39" s="37"/>
      <c r="P39" s="37"/>
      <c r="Q39" s="37"/>
      <c r="R39" s="38"/>
      <c r="S39" s="39"/>
      <c r="T39" s="40"/>
    </row>
    <row r="40" spans="1:44" ht="12.75" customHeight="1" x14ac:dyDescent="0.25">
      <c r="A40" s="74"/>
      <c r="B40" s="355" t="s">
        <v>45</v>
      </c>
      <c r="C40" s="356"/>
      <c r="D40" s="356"/>
      <c r="E40" s="356"/>
      <c r="F40" s="356"/>
      <c r="G40" s="356"/>
      <c r="H40" s="93"/>
      <c r="I40" s="17" t="s">
        <v>20</v>
      </c>
      <c r="J40" s="11"/>
      <c r="K40" s="6"/>
      <c r="L40" s="355" t="s">
        <v>45</v>
      </c>
      <c r="M40" s="356"/>
      <c r="N40" s="356"/>
      <c r="O40" s="356"/>
      <c r="P40" s="356"/>
      <c r="Q40" s="356"/>
      <c r="R40" s="93" t="str">
        <f>IF($Q$9="J",H40,"")</f>
        <v/>
      </c>
      <c r="S40" s="17" t="s">
        <v>20</v>
      </c>
      <c r="T40" s="11"/>
    </row>
    <row r="41" spans="1:44" x14ac:dyDescent="0.25">
      <c r="A41" s="74"/>
      <c r="B41" s="355"/>
      <c r="C41" s="356"/>
      <c r="D41" s="356"/>
      <c r="E41" s="356"/>
      <c r="F41" s="356"/>
      <c r="G41" s="356"/>
      <c r="H41" s="116"/>
      <c r="I41" s="17"/>
      <c r="J41" s="11"/>
      <c r="K41" s="6"/>
      <c r="L41" s="355"/>
      <c r="M41" s="356"/>
      <c r="N41" s="356"/>
      <c r="O41" s="356"/>
      <c r="P41" s="356"/>
      <c r="Q41" s="356"/>
      <c r="R41" s="116"/>
      <c r="S41" s="17"/>
      <c r="T41" s="11"/>
    </row>
    <row r="42" spans="1:44" ht="2.25" customHeight="1" x14ac:dyDescent="0.25">
      <c r="A42" s="74"/>
      <c r="B42" s="29"/>
      <c r="C42" s="15"/>
      <c r="D42" s="2"/>
      <c r="E42" s="66"/>
      <c r="F42" s="51"/>
      <c r="G42" s="12"/>
      <c r="H42" s="77"/>
      <c r="I42" s="13"/>
      <c r="J42" s="11"/>
      <c r="K42" s="6"/>
      <c r="L42" s="139"/>
      <c r="M42" s="140"/>
      <c r="N42" s="2"/>
      <c r="O42" s="66"/>
      <c r="P42" s="51"/>
      <c r="Q42" s="12"/>
      <c r="R42" s="78"/>
      <c r="S42" s="13"/>
      <c r="T42" s="11"/>
    </row>
    <row r="43" spans="1:44" s="74" customFormat="1" x14ac:dyDescent="0.25">
      <c r="B43" s="1" t="s">
        <v>15</v>
      </c>
      <c r="C43" s="14"/>
      <c r="D43" s="14"/>
      <c r="E43" s="14"/>
      <c r="F43" s="14"/>
      <c r="G43" s="378" t="str">
        <f>IF(H40&lt;=0,"",IF(H40&gt;45," Neubau begründen!   "," Neubau ok.   "))</f>
        <v/>
      </c>
      <c r="H43" s="378"/>
      <c r="I43" s="378"/>
      <c r="J43" s="379"/>
      <c r="K43" s="6"/>
      <c r="L43" s="1" t="s">
        <v>15</v>
      </c>
      <c r="M43" s="143"/>
      <c r="N43" s="143"/>
      <c r="O43" s="143"/>
      <c r="P43" s="234"/>
      <c r="Q43" s="378" t="str">
        <f>IF(R40="","",IF(R40&lt;=45,"",IF(R40&gt;45," Neubau begründen!   "," Neubau ok.   ")))</f>
        <v/>
      </c>
      <c r="R43" s="378"/>
      <c r="S43" s="378"/>
      <c r="T43" s="378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s="74" customFormat="1" ht="4.5" customHeight="1" x14ac:dyDescent="0.25">
      <c r="B44" s="1"/>
      <c r="C44" s="14"/>
      <c r="D44" s="14"/>
      <c r="E44" s="14"/>
      <c r="F44" s="6"/>
      <c r="G44" s="6"/>
      <c r="H44" s="12"/>
      <c r="I44" s="17"/>
      <c r="J44" s="11"/>
      <c r="K44" s="6"/>
      <c r="L44" s="1"/>
      <c r="M44" s="143"/>
      <c r="N44" s="143"/>
      <c r="O44" s="143"/>
      <c r="P44" s="6"/>
      <c r="Q44" s="6"/>
      <c r="R44" s="12"/>
      <c r="S44" s="17"/>
      <c r="T44" s="11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39" customHeight="1" x14ac:dyDescent="0.25">
      <c r="A45" s="75"/>
      <c r="B45" s="76"/>
      <c r="C45" s="365"/>
      <c r="D45" s="366"/>
      <c r="E45" s="366"/>
      <c r="F45" s="366"/>
      <c r="G45" s="366"/>
      <c r="H45" s="366"/>
      <c r="I45" s="367"/>
      <c r="J45" s="115"/>
      <c r="K45" s="6"/>
      <c r="L45" s="76"/>
      <c r="M45" s="365"/>
      <c r="N45" s="366"/>
      <c r="O45" s="366"/>
      <c r="P45" s="366"/>
      <c r="Q45" s="366"/>
      <c r="R45" s="366"/>
      <c r="S45" s="367"/>
      <c r="T45" s="115"/>
    </row>
    <row r="46" spans="1:44" ht="6" customHeight="1" x14ac:dyDescent="0.25">
      <c r="B46" s="19"/>
      <c r="C46" s="23"/>
      <c r="D46" s="23"/>
      <c r="E46" s="23"/>
      <c r="F46" s="23"/>
      <c r="G46" s="23"/>
      <c r="H46" s="24"/>
      <c r="I46" s="25"/>
      <c r="J46" s="26"/>
      <c r="K46" s="6"/>
      <c r="L46" s="19"/>
      <c r="M46" s="23"/>
      <c r="N46" s="23"/>
      <c r="O46" s="23"/>
      <c r="P46" s="23"/>
      <c r="Q46" s="23"/>
      <c r="R46" s="24"/>
      <c r="S46" s="25"/>
      <c r="T46" s="28"/>
    </row>
    <row r="47" spans="1:44" ht="5.25" customHeight="1" x14ac:dyDescent="0.25">
      <c r="B47" s="29"/>
      <c r="C47" s="15"/>
      <c r="D47" s="15"/>
      <c r="E47" s="15"/>
      <c r="F47" s="6"/>
      <c r="G47" s="6"/>
      <c r="H47" s="12"/>
      <c r="I47" s="13"/>
      <c r="J47" s="11"/>
      <c r="K47" s="6"/>
      <c r="L47" s="7"/>
      <c r="M47" s="145"/>
      <c r="N47" s="145"/>
      <c r="O47" s="145"/>
      <c r="P47" s="6"/>
      <c r="Q47" s="6"/>
      <c r="R47" s="12"/>
      <c r="S47" s="13"/>
      <c r="T47" s="11"/>
    </row>
    <row r="48" spans="1:44" s="74" customFormat="1" x14ac:dyDescent="0.25">
      <c r="B48" s="29" t="s">
        <v>10</v>
      </c>
      <c r="C48" s="15"/>
      <c r="D48" s="286"/>
      <c r="E48" s="286"/>
      <c r="F48" s="15"/>
      <c r="G48" s="61"/>
      <c r="H48" s="51" t="s">
        <v>0</v>
      </c>
      <c r="I48" s="13"/>
      <c r="J48" s="11"/>
      <c r="K48" s="6"/>
      <c r="L48" s="144" t="s">
        <v>10</v>
      </c>
      <c r="M48" s="145"/>
      <c r="N48" s="286"/>
      <c r="O48" s="286"/>
      <c r="P48" s="145"/>
      <c r="Q48" s="61" t="str">
        <f>IF($Q$9="J",G48,IF($Q$9="J",G48," "))</f>
        <v xml:space="preserve"> </v>
      </c>
      <c r="R48" s="51" t="s">
        <v>0</v>
      </c>
      <c r="S48" s="13"/>
      <c r="T48" s="11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7" s="74" customFormat="1" ht="4.95" customHeight="1" x14ac:dyDescent="0.25">
      <c r="B49" s="29"/>
      <c r="C49" s="15"/>
      <c r="D49" s="15"/>
      <c r="E49" s="66"/>
      <c r="F49" s="51"/>
      <c r="G49" s="12"/>
      <c r="H49" s="77"/>
      <c r="I49" s="13"/>
      <c r="J49" s="11"/>
      <c r="K49" s="6"/>
      <c r="L49" s="144"/>
      <c r="M49" s="145"/>
      <c r="N49" s="145"/>
      <c r="O49" s="66"/>
      <c r="P49" s="51"/>
      <c r="Q49" s="12"/>
      <c r="R49" s="77"/>
      <c r="S49" s="13"/>
      <c r="T49" s="11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7" s="74" customFormat="1" x14ac:dyDescent="0.25">
      <c r="B50" s="1" t="s">
        <v>55</v>
      </c>
      <c r="C50" s="14"/>
      <c r="D50" s="14"/>
      <c r="E50" s="14"/>
      <c r="F50" s="357" t="str">
        <f>IF(G48="","",IF(G48&lt;3.5," Befestigungsbreite begründen!  "," Befestigungsbreite ok.  "))</f>
        <v/>
      </c>
      <c r="G50" s="357"/>
      <c r="H50" s="357"/>
      <c r="I50" s="357"/>
      <c r="J50" s="11"/>
      <c r="K50" s="6"/>
      <c r="L50" s="1" t="s">
        <v>25</v>
      </c>
      <c r="M50" s="143"/>
      <c r="N50" s="143"/>
      <c r="O50" s="143"/>
      <c r="P50" s="357" t="str">
        <f>IF(Q48=" "," ",IF(Q48&gt;3.5," Befestigungsbreite begründen!  "," Befestigungsbreite ok.  "))</f>
        <v xml:space="preserve"> </v>
      </c>
      <c r="Q50" s="357"/>
      <c r="R50" s="357"/>
      <c r="S50" s="357"/>
      <c r="T50" s="11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7" s="74" customFormat="1" ht="4.5" customHeight="1" x14ac:dyDescent="0.25">
      <c r="B51" s="1"/>
      <c r="C51" s="14"/>
      <c r="D51" s="14"/>
      <c r="E51" s="14"/>
      <c r="F51" s="6"/>
      <c r="G51" s="6"/>
      <c r="H51" s="12"/>
      <c r="I51" s="17"/>
      <c r="J51" s="11"/>
      <c r="K51" s="6"/>
      <c r="L51" s="87"/>
      <c r="M51" s="143"/>
      <c r="N51" s="143"/>
      <c r="O51" s="143"/>
      <c r="P51" s="6"/>
      <c r="Q51" s="6"/>
      <c r="R51" s="12"/>
      <c r="S51" s="17"/>
      <c r="T51" s="11"/>
      <c r="Y51" s="97"/>
      <c r="Z51" s="97"/>
      <c r="AA51" s="97"/>
      <c r="AB51" s="97"/>
      <c r="AC51" s="16"/>
      <c r="AD51" s="16"/>
      <c r="AE51" s="16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7" s="74" customFormat="1" ht="43.95" customHeight="1" x14ac:dyDescent="0.25">
      <c r="B52" s="79"/>
      <c r="C52" s="360"/>
      <c r="D52" s="361"/>
      <c r="E52" s="361"/>
      <c r="F52" s="361"/>
      <c r="G52" s="361"/>
      <c r="H52" s="361"/>
      <c r="I52" s="362"/>
      <c r="J52" s="80"/>
      <c r="K52" s="81"/>
      <c r="L52" s="87"/>
      <c r="M52" s="360"/>
      <c r="N52" s="361"/>
      <c r="O52" s="361"/>
      <c r="P52" s="361"/>
      <c r="Q52" s="361"/>
      <c r="R52" s="361"/>
      <c r="S52" s="362"/>
      <c r="T52" s="137"/>
      <c r="AC52" s="4"/>
      <c r="AD52" s="4"/>
      <c r="AE52" s="4"/>
    </row>
    <row r="53" spans="1:47" ht="6" customHeight="1" x14ac:dyDescent="0.25">
      <c r="B53" s="19"/>
      <c r="C53" s="23"/>
      <c r="D53" s="23"/>
      <c r="E53" s="23"/>
      <c r="F53" s="23"/>
      <c r="G53" s="23"/>
      <c r="H53" s="24"/>
      <c r="I53" s="25"/>
      <c r="J53" s="26"/>
      <c r="K53" s="6"/>
      <c r="L53" s="19"/>
      <c r="M53" s="23"/>
      <c r="N53" s="23"/>
      <c r="O53" s="23"/>
      <c r="P53" s="23"/>
      <c r="Q53" s="23"/>
      <c r="R53" s="24"/>
      <c r="S53" s="25"/>
      <c r="T53" s="28"/>
      <c r="X53" s="97"/>
    </row>
    <row r="54" spans="1:47" ht="12.75" customHeight="1" x14ac:dyDescent="0.25">
      <c r="A54" s="282"/>
      <c r="B54" s="282"/>
      <c r="C54" s="282"/>
      <c r="D54" s="282"/>
      <c r="E54" s="282"/>
      <c r="F54" s="282"/>
      <c r="G54" s="282"/>
      <c r="H54" s="282"/>
      <c r="I54" s="282"/>
      <c r="K54" s="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</row>
    <row r="55" spans="1:47" s="16" customFormat="1" ht="13.8" customHeight="1" thickBot="1" x14ac:dyDescent="0.3">
      <c r="A55" s="283"/>
      <c r="B55" s="283"/>
      <c r="C55" s="283"/>
      <c r="D55" s="283"/>
      <c r="E55" s="283"/>
      <c r="F55" s="283"/>
      <c r="G55" s="283"/>
      <c r="H55" s="284"/>
      <c r="I55" s="285"/>
      <c r="R55" s="95"/>
      <c r="S55" s="96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</row>
    <row r="56" spans="1:47" ht="6" customHeight="1" x14ac:dyDescent="0.25">
      <c r="B56" s="119"/>
      <c r="C56" s="120"/>
      <c r="D56" s="120"/>
      <c r="E56" s="120"/>
      <c r="F56" s="121"/>
      <c r="G56" s="121"/>
      <c r="H56" s="121"/>
      <c r="I56" s="121"/>
      <c r="J56" s="67"/>
      <c r="K56" s="6"/>
      <c r="L56" s="119"/>
      <c r="M56" s="120"/>
      <c r="N56" s="120"/>
      <c r="O56" s="120"/>
      <c r="P56" s="121"/>
      <c r="Q56" s="121"/>
      <c r="R56" s="121"/>
      <c r="S56" s="121"/>
      <c r="T56" s="67"/>
      <c r="Y56" s="2"/>
      <c r="Z56" s="2"/>
      <c r="AA56" s="2"/>
      <c r="AB56" s="2"/>
      <c r="AC56" s="2"/>
      <c r="AD56" s="2"/>
      <c r="AE56" s="2"/>
    </row>
    <row r="57" spans="1:47" x14ac:dyDescent="0.25">
      <c r="B57" s="21" t="s">
        <v>83</v>
      </c>
      <c r="C57" s="58"/>
      <c r="D57" s="56"/>
      <c r="E57" s="56"/>
      <c r="F57" s="57"/>
      <c r="G57" s="6"/>
      <c r="H57" s="54"/>
      <c r="I57" s="10"/>
      <c r="J57" s="11"/>
      <c r="K57" s="6"/>
      <c r="L57" s="21" t="s">
        <v>83</v>
      </c>
      <c r="M57" s="55"/>
      <c r="N57" s="55"/>
      <c r="O57" s="56"/>
      <c r="P57" s="8"/>
      <c r="Q57" s="8"/>
      <c r="R57" s="9"/>
      <c r="S57" s="10"/>
      <c r="T57" s="11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</row>
    <row r="58" spans="1:47" s="209" customFormat="1" ht="12" x14ac:dyDescent="0.25">
      <c r="B58" s="259"/>
      <c r="C58" s="256" t="s">
        <v>72</v>
      </c>
      <c r="D58" s="260"/>
      <c r="E58" s="260"/>
      <c r="F58" s="261"/>
      <c r="G58" s="262"/>
      <c r="H58" s="263"/>
      <c r="I58" s="264"/>
      <c r="J58" s="265"/>
      <c r="K58" s="262"/>
      <c r="L58" s="259"/>
      <c r="M58" s="256" t="s">
        <v>68</v>
      </c>
      <c r="N58" s="260"/>
      <c r="O58" s="260"/>
      <c r="P58" s="261"/>
      <c r="Q58" s="262"/>
      <c r="R58" s="263"/>
      <c r="S58" s="264"/>
      <c r="T58" s="265"/>
    </row>
    <row r="59" spans="1:47" ht="6.75" customHeight="1" x14ac:dyDescent="0.25">
      <c r="B59" s="18"/>
      <c r="C59" s="16"/>
      <c r="D59" s="16"/>
      <c r="E59" s="16"/>
      <c r="F59" s="16"/>
      <c r="G59" s="16"/>
      <c r="H59" s="95"/>
      <c r="I59" s="96"/>
      <c r="J59" s="28"/>
      <c r="K59" s="6"/>
      <c r="L59" s="18"/>
      <c r="M59" s="16"/>
      <c r="N59" s="16"/>
      <c r="O59" s="16"/>
      <c r="P59" s="16"/>
      <c r="Q59" s="16"/>
      <c r="R59" s="95"/>
      <c r="S59" s="96"/>
      <c r="T59" s="28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</row>
    <row r="60" spans="1:47" s="41" customFormat="1" ht="36" customHeight="1" thickBot="1" x14ac:dyDescent="0.3">
      <c r="B60" s="1"/>
      <c r="C60" s="347" t="s">
        <v>85</v>
      </c>
      <c r="D60" s="347"/>
      <c r="E60" s="347"/>
      <c r="F60" s="347"/>
      <c r="G60" s="328" t="s">
        <v>86</v>
      </c>
      <c r="H60" s="328"/>
      <c r="I60" s="236" t="s">
        <v>59</v>
      </c>
      <c r="J60" s="20"/>
      <c r="K60" s="6"/>
      <c r="L60" s="1"/>
      <c r="M60" s="347" t="s">
        <v>84</v>
      </c>
      <c r="N60" s="348"/>
      <c r="O60" s="348"/>
      <c r="P60" s="348"/>
      <c r="Q60" s="328" t="s">
        <v>86</v>
      </c>
      <c r="R60" s="328"/>
      <c r="S60" s="236" t="s">
        <v>59</v>
      </c>
      <c r="T60" s="20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</row>
    <row r="61" spans="1:47" ht="39" customHeight="1" thickBot="1" x14ac:dyDescent="0.3">
      <c r="B61" s="18"/>
      <c r="C61" s="332" t="s">
        <v>82</v>
      </c>
      <c r="D61" s="333"/>
      <c r="E61" s="333"/>
      <c r="F61" s="334"/>
      <c r="G61" s="376"/>
      <c r="H61" s="377"/>
      <c r="I61" s="272">
        <f>IF(G61=0,0,
IF($I$12="x",0.7*G61,
IF($I$14="x",0.5*G61,"")))</f>
        <v>0</v>
      </c>
      <c r="J61" s="135"/>
      <c r="K61" s="6"/>
      <c r="L61" s="136"/>
      <c r="M61" s="332" t="s">
        <v>82</v>
      </c>
      <c r="N61" s="333"/>
      <c r="O61" s="333"/>
      <c r="P61" s="334"/>
      <c r="Q61" s="335">
        <f>IF($Q$9="J",G61,0)</f>
        <v>0</v>
      </c>
      <c r="R61" s="336"/>
      <c r="S61" s="272">
        <f>IF($Q$9="J",I61,
IF($I$12="x",0.7*Q61,
IF($I$14="x",0.5*Q61,0)))</f>
        <v>0</v>
      </c>
      <c r="T61" s="243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</row>
    <row r="62" spans="1:47" ht="39" customHeight="1" x14ac:dyDescent="0.25">
      <c r="B62" s="18"/>
      <c r="C62" s="329" t="s">
        <v>73</v>
      </c>
      <c r="D62" s="330"/>
      <c r="E62" s="330"/>
      <c r="F62" s="331"/>
      <c r="G62" s="335"/>
      <c r="H62" s="336"/>
      <c r="I62" s="273">
        <f>IF(G62=0,0,
IF($I$12="x",0.7*G62,
IF($I$14="x",0.5*G62,"")))</f>
        <v>0</v>
      </c>
      <c r="J62" s="135"/>
      <c r="K62" s="6"/>
      <c r="L62" s="136"/>
      <c r="M62" s="329" t="s">
        <v>73</v>
      </c>
      <c r="N62" s="339"/>
      <c r="O62" s="339"/>
      <c r="P62" s="340"/>
      <c r="Q62" s="335">
        <f>IF($Q$9="J",G62,0)</f>
        <v>0</v>
      </c>
      <c r="R62" s="336"/>
      <c r="S62" s="273">
        <f>IF($Q$9="J",I62,
IF($I$12="x",0.7*Q62,
IF($I$14="x",0.5*Q62,0)))</f>
        <v>0</v>
      </c>
      <c r="T62" s="287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</row>
    <row r="63" spans="1:47" ht="44.25" customHeight="1" x14ac:dyDescent="0.25">
      <c r="B63" s="18"/>
      <c r="C63" s="329" t="s">
        <v>74</v>
      </c>
      <c r="D63" s="330"/>
      <c r="E63" s="330"/>
      <c r="F63" s="331"/>
      <c r="G63" s="335"/>
      <c r="H63" s="336"/>
      <c r="I63" s="273">
        <f>IF(G63=0,0,
IF($I$12="x",0.7*G63,
IF($I$14="x",0.5*G63,"")))</f>
        <v>0</v>
      </c>
      <c r="J63" s="135"/>
      <c r="K63" s="6"/>
      <c r="L63" s="136"/>
      <c r="M63" s="329" t="s">
        <v>78</v>
      </c>
      <c r="N63" s="339"/>
      <c r="O63" s="339"/>
      <c r="P63" s="340"/>
      <c r="Q63" s="335">
        <f>IF($Q$9="J",G63,0)</f>
        <v>0</v>
      </c>
      <c r="R63" s="336"/>
      <c r="S63" s="273">
        <f>IF($Q$9="J",I63,
IF($I$12="x",0.7*Q63,
IF($I$14="x",0.5*Q63,0)))</f>
        <v>0</v>
      </c>
      <c r="T63" s="24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</row>
    <row r="64" spans="1:47" ht="42.75" customHeight="1" x14ac:dyDescent="0.25">
      <c r="B64" s="18"/>
      <c r="C64" s="329" t="s">
        <v>75</v>
      </c>
      <c r="D64" s="330"/>
      <c r="E64" s="330"/>
      <c r="F64" s="331"/>
      <c r="G64" s="335"/>
      <c r="H64" s="336"/>
      <c r="I64" s="273">
        <f>IF(G64=0,0,
IF($I$12="x",0.7*G64,
IF($I$14="x",0.5*G64,"")))</f>
        <v>0</v>
      </c>
      <c r="J64" s="135"/>
      <c r="K64" s="6"/>
      <c r="L64" s="136"/>
      <c r="M64" s="329" t="s">
        <v>79</v>
      </c>
      <c r="N64" s="339"/>
      <c r="O64" s="339"/>
      <c r="P64" s="340"/>
      <c r="Q64" s="335">
        <f>IF($Q$9="J",G64,0)</f>
        <v>0</v>
      </c>
      <c r="R64" s="336"/>
      <c r="S64" s="273">
        <f>IF($Q$9="J",I64,
IF($I$12="x",0.7*Q64,
IF($I$14="x",0.5*Q64,0)))</f>
        <v>0</v>
      </c>
      <c r="T64" s="24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</row>
    <row r="65" spans="1:44" ht="39" customHeight="1" x14ac:dyDescent="0.25">
      <c r="B65" s="18"/>
      <c r="C65" s="329" t="s">
        <v>80</v>
      </c>
      <c r="D65" s="330"/>
      <c r="E65" s="330"/>
      <c r="F65" s="331"/>
      <c r="G65" s="335"/>
      <c r="H65" s="336"/>
      <c r="I65" s="273">
        <f>IF(G65=0,0,
IF($I$12="x",0.7*G65,
IF($I$14="x",0.5*G65,"")))</f>
        <v>0</v>
      </c>
      <c r="J65" s="135"/>
      <c r="K65" s="6"/>
      <c r="L65" s="136"/>
      <c r="M65" s="329" t="s">
        <v>80</v>
      </c>
      <c r="N65" s="339"/>
      <c r="O65" s="339"/>
      <c r="P65" s="340"/>
      <c r="Q65" s="335">
        <f>IF($Q$9="J",G65,0)</f>
        <v>0</v>
      </c>
      <c r="R65" s="336"/>
      <c r="S65" s="273">
        <f>IF($Q$9="J",I65,
IF($I$12="x",0.7*Q65,
IF($I$14="x",0.5*Q65,0)))</f>
        <v>0</v>
      </c>
      <c r="T65" s="24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</row>
    <row r="66" spans="1:44" ht="9" customHeight="1" x14ac:dyDescent="0.25">
      <c r="B66" s="18"/>
      <c r="C66" s="151"/>
      <c r="D66" s="151"/>
      <c r="E66" s="151"/>
      <c r="F66" s="151"/>
      <c r="G66" s="151"/>
      <c r="H66" s="151"/>
      <c r="I66" s="151"/>
      <c r="J66" s="28"/>
      <c r="K66" s="6"/>
      <c r="L66" s="18"/>
      <c r="M66" s="151"/>
      <c r="N66" s="151"/>
      <c r="O66" s="151"/>
      <c r="P66" s="151"/>
      <c r="Q66" s="151"/>
      <c r="R66" s="151"/>
      <c r="S66" s="151"/>
      <c r="T66" s="151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</row>
    <row r="67" spans="1:44" ht="6" customHeight="1" x14ac:dyDescent="0.25">
      <c r="B67" s="18"/>
      <c r="C67" s="107"/>
      <c r="D67" s="107"/>
      <c r="E67" s="107"/>
      <c r="F67" s="107"/>
      <c r="G67" s="241"/>
      <c r="H67" s="242"/>
      <c r="I67" s="242"/>
      <c r="J67" s="28"/>
      <c r="K67" s="6"/>
      <c r="L67" s="18"/>
      <c r="M67" s="141"/>
      <c r="N67" s="141"/>
      <c r="O67" s="141"/>
      <c r="P67" s="141"/>
      <c r="Q67" s="241"/>
      <c r="R67" s="242"/>
      <c r="S67" s="242"/>
      <c r="T67" s="241"/>
      <c r="U67" s="134"/>
      <c r="V67" s="134"/>
    </row>
    <row r="68" spans="1:44" ht="12.75" customHeight="1" x14ac:dyDescent="0.3">
      <c r="A68" s="31"/>
      <c r="B68" s="238"/>
      <c r="C68" s="337" t="s">
        <v>61</v>
      </c>
      <c r="D68" s="337"/>
      <c r="E68" s="337"/>
      <c r="F68" s="338"/>
      <c r="G68" s="342">
        <f>SUM(G61:H65)</f>
        <v>0</v>
      </c>
      <c r="H68" s="343"/>
      <c r="I68" s="151"/>
      <c r="J68" s="6"/>
      <c r="K68" s="238"/>
      <c r="L68" s="238"/>
      <c r="M68" s="337" t="s">
        <v>62</v>
      </c>
      <c r="N68" s="337"/>
      <c r="O68" s="337"/>
      <c r="P68" s="337"/>
      <c r="Q68" s="342">
        <f>SUM(Q61:R65)</f>
        <v>0</v>
      </c>
      <c r="R68" s="343"/>
      <c r="S68" s="151"/>
      <c r="T68" s="151"/>
      <c r="AB68" s="4"/>
    </row>
    <row r="69" spans="1:44" ht="7.5" customHeight="1" x14ac:dyDescent="0.25">
      <c r="B69" s="79"/>
      <c r="C69" s="97"/>
      <c r="D69" s="97"/>
      <c r="E69" s="97"/>
      <c r="F69" s="97"/>
      <c r="G69" s="245"/>
      <c r="H69" s="246"/>
      <c r="I69" s="247"/>
      <c r="J69" s="28"/>
      <c r="K69" s="6"/>
      <c r="L69" s="18"/>
      <c r="M69" s="97"/>
      <c r="N69" s="97"/>
      <c r="O69" s="97"/>
      <c r="P69" s="97"/>
      <c r="Q69" s="245"/>
      <c r="R69" s="246"/>
      <c r="S69" s="247"/>
      <c r="T69" s="97"/>
    </row>
    <row r="70" spans="1:44" ht="12.75" customHeight="1" x14ac:dyDescent="0.25">
      <c r="B70" s="238"/>
      <c r="C70" s="337" t="s">
        <v>63</v>
      </c>
      <c r="D70" s="337"/>
      <c r="E70" s="337"/>
      <c r="F70" s="337"/>
      <c r="G70" s="251"/>
      <c r="H70" s="248"/>
      <c r="I70" s="291">
        <f>SUM(I61:I65)</f>
        <v>0</v>
      </c>
      <c r="J70" s="11"/>
      <c r="K70" s="6"/>
      <c r="L70" s="238"/>
      <c r="M70" s="337" t="s">
        <v>64</v>
      </c>
      <c r="N70" s="337"/>
      <c r="O70" s="337"/>
      <c r="P70" s="337"/>
      <c r="Q70" s="251"/>
      <c r="R70" s="248"/>
      <c r="S70" s="291">
        <f>SUM(S61:S65)</f>
        <v>0</v>
      </c>
      <c r="T70" s="239"/>
    </row>
    <row r="71" spans="1:44" ht="5.25" customHeight="1" x14ac:dyDescent="0.25">
      <c r="B71" s="19"/>
      <c r="C71" s="23"/>
      <c r="D71" s="23"/>
      <c r="E71" s="23"/>
      <c r="F71" s="23"/>
      <c r="G71" s="23"/>
      <c r="H71" s="24"/>
      <c r="I71" s="25"/>
      <c r="J71" s="26"/>
      <c r="K71" s="6"/>
      <c r="L71" s="19"/>
      <c r="M71" s="23"/>
      <c r="N71" s="23"/>
      <c r="O71" s="23"/>
      <c r="P71" s="23"/>
      <c r="Q71" s="23"/>
      <c r="R71" s="24"/>
      <c r="S71" s="25"/>
      <c r="T71" s="26"/>
      <c r="U71" s="219"/>
      <c r="V71" s="219"/>
    </row>
    <row r="72" spans="1:44" ht="6" customHeight="1" x14ac:dyDescent="0.25">
      <c r="B72" s="98"/>
      <c r="C72" s="99"/>
      <c r="D72" s="88"/>
      <c r="E72" s="88"/>
      <c r="F72" s="100"/>
      <c r="G72" s="101"/>
      <c r="H72" s="102"/>
      <c r="I72" s="103"/>
      <c r="J72" s="104"/>
      <c r="K72" s="6"/>
      <c r="L72" s="36"/>
      <c r="M72" s="37"/>
      <c r="N72" s="37"/>
      <c r="O72" s="37"/>
      <c r="P72" s="37"/>
      <c r="Q72" s="37"/>
      <c r="R72" s="37"/>
      <c r="S72" s="37"/>
      <c r="T72" s="104"/>
    </row>
    <row r="73" spans="1:44" ht="13.8" x14ac:dyDescent="0.25">
      <c r="B73" s="21" t="s">
        <v>83</v>
      </c>
      <c r="C73" s="58"/>
      <c r="D73" s="56"/>
      <c r="E73" s="56"/>
      <c r="F73" s="57"/>
      <c r="G73" s="6"/>
      <c r="H73" s="54"/>
      <c r="I73" s="10"/>
      <c r="J73" s="11"/>
      <c r="K73" s="6"/>
      <c r="L73" s="21" t="s">
        <v>83</v>
      </c>
      <c r="M73" s="55"/>
      <c r="N73" s="55"/>
      <c r="O73" s="56"/>
      <c r="P73" s="8"/>
      <c r="Q73" s="8"/>
      <c r="R73" s="9"/>
      <c r="S73" s="10"/>
      <c r="T73" s="11"/>
      <c r="U73" s="219"/>
      <c r="Y73" s="133"/>
      <c r="Z73" s="133"/>
      <c r="AA73" s="133"/>
      <c r="AB73" s="133"/>
      <c r="AC73" s="133"/>
      <c r="AD73" s="133"/>
      <c r="AE73" s="133"/>
    </row>
    <row r="74" spans="1:44" s="209" customFormat="1" ht="12" x14ac:dyDescent="0.25">
      <c r="B74" s="259"/>
      <c r="C74" s="256" t="s">
        <v>71</v>
      </c>
      <c r="D74" s="260"/>
      <c r="E74" s="260"/>
      <c r="F74" s="261"/>
      <c r="G74" s="262"/>
      <c r="H74" s="263"/>
      <c r="I74" s="264"/>
      <c r="J74" s="265"/>
      <c r="K74" s="262"/>
      <c r="L74" s="259"/>
      <c r="M74" s="256" t="s">
        <v>70</v>
      </c>
      <c r="N74" s="266"/>
      <c r="O74" s="260"/>
      <c r="P74" s="267"/>
      <c r="Q74" s="267"/>
      <c r="R74" s="268"/>
      <c r="S74" s="264"/>
      <c r="T74" s="265"/>
    </row>
    <row r="75" spans="1:44" ht="6.75" customHeight="1" x14ac:dyDescent="0.25">
      <c r="B75" s="18"/>
      <c r="C75" s="16"/>
      <c r="D75" s="16"/>
      <c r="E75" s="16"/>
      <c r="F75" s="16"/>
      <c r="G75" s="16"/>
      <c r="H75" s="95"/>
      <c r="I75" s="96"/>
      <c r="J75" s="28"/>
      <c r="K75" s="6"/>
      <c r="L75" s="18"/>
      <c r="M75" s="16"/>
      <c r="N75" s="16"/>
      <c r="O75" s="16"/>
      <c r="P75" s="16"/>
      <c r="Q75" s="16"/>
      <c r="R75" s="95"/>
      <c r="S75" s="96"/>
      <c r="T75" s="28"/>
      <c r="U75" s="219"/>
      <c r="V75" s="219"/>
    </row>
    <row r="76" spans="1:44" s="41" customFormat="1" ht="39.75" customHeight="1" thickBot="1" x14ac:dyDescent="0.25">
      <c r="B76" s="1"/>
      <c r="C76" s="347" t="s">
        <v>85</v>
      </c>
      <c r="D76" s="347"/>
      <c r="E76" s="347"/>
      <c r="F76" s="347"/>
      <c r="G76" s="328" t="s">
        <v>86</v>
      </c>
      <c r="H76" s="328"/>
      <c r="I76" s="236" t="s">
        <v>59</v>
      </c>
      <c r="J76" s="20"/>
      <c r="K76" s="6"/>
      <c r="L76" s="1"/>
      <c r="M76" s="347" t="s">
        <v>84</v>
      </c>
      <c r="N76" s="348"/>
      <c r="O76" s="348"/>
      <c r="P76" s="348"/>
      <c r="Q76" s="328" t="s">
        <v>86</v>
      </c>
      <c r="R76" s="328"/>
      <c r="S76" s="236" t="s">
        <v>59</v>
      </c>
      <c r="T76" s="20"/>
      <c r="U76" s="237"/>
      <c r="V76" s="237"/>
    </row>
    <row r="77" spans="1:44" ht="36.75" customHeight="1" x14ac:dyDescent="0.25">
      <c r="B77" s="18"/>
      <c r="C77" s="332" t="s">
        <v>82</v>
      </c>
      <c r="D77" s="333"/>
      <c r="E77" s="333"/>
      <c r="F77" s="334"/>
      <c r="G77" s="335"/>
      <c r="H77" s="336"/>
      <c r="I77" s="272">
        <f>IF(G77=0,0,
IF($I$12="x",0.42*G77,
IF($I$14="x",0.42*G77,"")))</f>
        <v>0</v>
      </c>
      <c r="J77" s="135"/>
      <c r="K77" s="6"/>
      <c r="L77" s="136"/>
      <c r="M77" s="332" t="s">
        <v>82</v>
      </c>
      <c r="N77" s="333"/>
      <c r="O77" s="333"/>
      <c r="P77" s="334"/>
      <c r="Q77" s="335">
        <f>IF($Q$9="J",G77,0)</f>
        <v>0</v>
      </c>
      <c r="R77" s="336"/>
      <c r="S77" s="280">
        <f>IF($Q$9="J",I77,
IF($I$12="x",0.7*Q77,
IF($I$14="x",0.5*Q77,0)))</f>
        <v>0</v>
      </c>
      <c r="T77" s="135"/>
      <c r="U77" s="219"/>
      <c r="V77" s="219"/>
    </row>
    <row r="78" spans="1:44" ht="36.75" customHeight="1" x14ac:dyDescent="0.25">
      <c r="B78" s="18"/>
      <c r="C78" s="329" t="s">
        <v>73</v>
      </c>
      <c r="D78" s="330"/>
      <c r="E78" s="330"/>
      <c r="F78" s="331"/>
      <c r="G78" s="335"/>
      <c r="H78" s="336"/>
      <c r="I78" s="273">
        <f>IF(G78=0,0,
IF($I$12="x",0.42*G78,
IF($I$14="x",0.42*G78,"")))</f>
        <v>0</v>
      </c>
      <c r="J78" s="135"/>
      <c r="K78" s="6"/>
      <c r="L78" s="136"/>
      <c r="M78" s="329" t="s">
        <v>73</v>
      </c>
      <c r="N78" s="339"/>
      <c r="O78" s="339"/>
      <c r="P78" s="340"/>
      <c r="Q78" s="335">
        <f>IF($Q$9="J",G78,0)</f>
        <v>0</v>
      </c>
      <c r="R78" s="336"/>
      <c r="S78" s="281">
        <f>IF($Q$9="J",I78,
IF($I$12="x",0.7*Q78,
IF($I$14="x",0.5*Q78,0)))</f>
        <v>0</v>
      </c>
      <c r="T78" s="135"/>
      <c r="U78" s="219"/>
      <c r="V78" s="219"/>
    </row>
    <row r="79" spans="1:44" ht="48" customHeight="1" x14ac:dyDescent="0.25">
      <c r="B79" s="18"/>
      <c r="C79" s="329" t="s">
        <v>78</v>
      </c>
      <c r="D79" s="330"/>
      <c r="E79" s="330"/>
      <c r="F79" s="331"/>
      <c r="G79" s="335"/>
      <c r="H79" s="336"/>
      <c r="I79" s="273">
        <f>IF(G79=0,0,
IF($I$12="x",0.42*G79,
IF($I$14="x",0.42*G79,"")))</f>
        <v>0</v>
      </c>
      <c r="J79" s="135"/>
      <c r="K79" s="6"/>
      <c r="L79" s="136"/>
      <c r="M79" s="329" t="s">
        <v>78</v>
      </c>
      <c r="N79" s="339"/>
      <c r="O79" s="339"/>
      <c r="P79" s="340"/>
      <c r="Q79" s="335">
        <f>IF($Q$9="J",G79,0)</f>
        <v>0</v>
      </c>
      <c r="R79" s="336"/>
      <c r="S79" s="281">
        <f>IF($Q$9="J",I79,
IF($I$12="x",0.7*Q79,
IF($I$14="x",0.5*Q79,0)))</f>
        <v>0</v>
      </c>
      <c r="T79" s="135"/>
      <c r="U79" s="219"/>
      <c r="V79" s="219"/>
    </row>
    <row r="80" spans="1:44" ht="48" customHeight="1" x14ac:dyDescent="0.25">
      <c r="B80" s="18"/>
      <c r="C80" s="329" t="s">
        <v>79</v>
      </c>
      <c r="D80" s="330"/>
      <c r="E80" s="330"/>
      <c r="F80" s="331"/>
      <c r="G80" s="335"/>
      <c r="H80" s="336"/>
      <c r="I80" s="273">
        <f t="shared" ref="I80:I81" si="0">IF(G80=0,0,
IF($I$12="x",0.42*G80,
IF($I$14="x",0.42*G80,"")))</f>
        <v>0</v>
      </c>
      <c r="J80" s="135"/>
      <c r="K80" s="6"/>
      <c r="L80" s="136"/>
      <c r="M80" s="329" t="s">
        <v>79</v>
      </c>
      <c r="N80" s="339"/>
      <c r="O80" s="339"/>
      <c r="P80" s="340"/>
      <c r="Q80" s="335">
        <f>IF($Q$9="J",G80,0)</f>
        <v>0</v>
      </c>
      <c r="R80" s="336"/>
      <c r="S80" s="281">
        <f t="shared" ref="S80:S81" si="1">IF($Q$9="J",I80,
IF($I$12="x",0.7*Q80,
IF($I$14="x",0.5*Q80,0)))</f>
        <v>0</v>
      </c>
      <c r="T80" s="135"/>
    </row>
    <row r="81" spans="1:44" s="74" customFormat="1" ht="48" customHeight="1" x14ac:dyDescent="0.25">
      <c r="B81" s="79"/>
      <c r="C81" s="329" t="s">
        <v>80</v>
      </c>
      <c r="D81" s="330"/>
      <c r="E81" s="330"/>
      <c r="F81" s="331"/>
      <c r="G81" s="335"/>
      <c r="H81" s="336"/>
      <c r="I81" s="273">
        <f t="shared" si="0"/>
        <v>0</v>
      </c>
      <c r="J81" s="257"/>
      <c r="K81" s="6"/>
      <c r="L81" s="258"/>
      <c r="M81" s="329" t="s">
        <v>80</v>
      </c>
      <c r="N81" s="339"/>
      <c r="O81" s="339"/>
      <c r="P81" s="340"/>
      <c r="Q81" s="335">
        <f>IF($Q$9="J",G81,0)</f>
        <v>0</v>
      </c>
      <c r="R81" s="336"/>
      <c r="S81" s="281">
        <f t="shared" si="1"/>
        <v>0</v>
      </c>
      <c r="T81" s="257"/>
    </row>
    <row r="82" spans="1:44" ht="12.75" customHeight="1" x14ac:dyDescent="0.25">
      <c r="B82" s="18"/>
      <c r="C82" s="151"/>
      <c r="D82" s="151"/>
      <c r="E82" s="151"/>
      <c r="F82" s="151"/>
      <c r="G82" s="151"/>
      <c r="H82" s="151"/>
      <c r="I82" s="151"/>
      <c r="J82" s="28"/>
      <c r="K82" s="6"/>
      <c r="L82" s="18"/>
      <c r="M82" s="151"/>
      <c r="N82" s="151"/>
      <c r="O82" s="151"/>
      <c r="P82" s="151"/>
      <c r="Q82" s="151"/>
      <c r="R82" s="151"/>
      <c r="S82" s="151"/>
      <c r="T82" s="28"/>
      <c r="U82" s="219"/>
      <c r="V82" s="219"/>
    </row>
    <row r="83" spans="1:44" ht="6" customHeight="1" x14ac:dyDescent="0.25">
      <c r="B83" s="18"/>
      <c r="C83" s="107"/>
      <c r="D83" s="107"/>
      <c r="E83" s="107"/>
      <c r="F83" s="107"/>
      <c r="G83" s="241"/>
      <c r="H83" s="242"/>
      <c r="I83" s="242"/>
      <c r="J83" s="28"/>
      <c r="K83" s="6"/>
      <c r="L83" s="18"/>
      <c r="M83" s="141"/>
      <c r="N83" s="141"/>
      <c r="O83" s="141"/>
      <c r="P83" s="141"/>
      <c r="Q83" s="241"/>
      <c r="R83" s="242"/>
      <c r="S83" s="242"/>
      <c r="T83" s="28"/>
      <c r="U83" s="219"/>
      <c r="V83" s="219"/>
    </row>
    <row r="84" spans="1:44" ht="12.75" customHeight="1" x14ac:dyDescent="0.3">
      <c r="A84" s="31"/>
      <c r="B84" s="238"/>
      <c r="C84" s="337" t="s">
        <v>61</v>
      </c>
      <c r="D84" s="337"/>
      <c r="E84" s="337"/>
      <c r="F84" s="338"/>
      <c r="G84" s="342">
        <f>SUM(G77:H81)</f>
        <v>0</v>
      </c>
      <c r="H84" s="343"/>
      <c r="I84" s="151"/>
      <c r="J84" s="6"/>
      <c r="K84" s="238"/>
      <c r="L84" s="238"/>
      <c r="M84" s="337" t="s">
        <v>65</v>
      </c>
      <c r="N84" s="337"/>
      <c r="O84" s="337"/>
      <c r="P84" s="337"/>
      <c r="Q84" s="342">
        <f>SUM(Q77:R81)</f>
        <v>0</v>
      </c>
      <c r="R84" s="343"/>
      <c r="S84" s="151"/>
      <c r="T84" s="74"/>
      <c r="AB84" s="4"/>
    </row>
    <row r="85" spans="1:44" ht="7.5" customHeight="1" x14ac:dyDescent="0.25">
      <c r="B85" s="79"/>
      <c r="C85" s="97"/>
      <c r="D85" s="97"/>
      <c r="E85" s="97"/>
      <c r="F85" s="97"/>
      <c r="G85" s="245"/>
      <c r="H85" s="246"/>
      <c r="I85" s="247"/>
      <c r="J85" s="28"/>
      <c r="K85" s="6"/>
      <c r="L85" s="18"/>
      <c r="M85" s="97"/>
      <c r="N85" s="97"/>
      <c r="O85" s="97"/>
      <c r="P85" s="97"/>
      <c r="Q85" s="245"/>
      <c r="R85" s="246"/>
      <c r="S85" s="247"/>
      <c r="T85" s="28"/>
    </row>
    <row r="86" spans="1:44" ht="12.75" customHeight="1" x14ac:dyDescent="0.25">
      <c r="B86" s="238"/>
      <c r="C86" s="337" t="s">
        <v>63</v>
      </c>
      <c r="D86" s="337"/>
      <c r="E86" s="337"/>
      <c r="F86" s="337"/>
      <c r="G86" s="251"/>
      <c r="H86" s="248"/>
      <c r="I86" s="291">
        <f>SUM(I77:I81)</f>
        <v>0</v>
      </c>
      <c r="J86" s="11"/>
      <c r="K86" s="6"/>
      <c r="L86" s="238"/>
      <c r="M86" s="337" t="s">
        <v>64</v>
      </c>
      <c r="N86" s="337"/>
      <c r="O86" s="337"/>
      <c r="P86" s="337"/>
      <c r="Q86" s="251"/>
      <c r="R86" s="248"/>
      <c r="S86" s="293">
        <f>SUM(S77:S81)</f>
        <v>0</v>
      </c>
      <c r="T86" s="11"/>
    </row>
    <row r="87" spans="1:44" ht="5.25" customHeight="1" x14ac:dyDescent="0.25">
      <c r="B87" s="19"/>
      <c r="C87" s="23"/>
      <c r="D87" s="23"/>
      <c r="E87" s="23"/>
      <c r="F87" s="23"/>
      <c r="G87" s="23"/>
      <c r="H87" s="24"/>
      <c r="I87" s="25"/>
      <c r="J87" s="26"/>
      <c r="K87" s="6"/>
      <c r="L87" s="19"/>
      <c r="M87" s="23"/>
      <c r="N87" s="23"/>
      <c r="O87" s="23"/>
      <c r="P87" s="23"/>
      <c r="Q87" s="23"/>
      <c r="R87" s="24"/>
      <c r="S87" s="25"/>
      <c r="T87" s="26"/>
      <c r="U87" s="219"/>
      <c r="V87" s="219"/>
    </row>
    <row r="88" spans="1:44" ht="6" customHeight="1" x14ac:dyDescent="0.25">
      <c r="B88" s="98"/>
      <c r="C88" s="99"/>
      <c r="D88" s="88"/>
      <c r="E88" s="88"/>
      <c r="F88" s="100"/>
      <c r="G88" s="101"/>
      <c r="H88" s="102"/>
      <c r="I88" s="103"/>
      <c r="J88" s="104"/>
      <c r="K88" s="6"/>
      <c r="L88" s="98"/>
      <c r="M88" s="99"/>
      <c r="N88" s="88"/>
      <c r="O88" s="88"/>
      <c r="P88" s="100"/>
      <c r="Q88" s="101"/>
      <c r="R88" s="102"/>
      <c r="S88" s="103"/>
      <c r="T88" s="10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</row>
    <row r="89" spans="1:44" ht="23.4" customHeight="1" x14ac:dyDescent="0.25">
      <c r="B89" s="411" t="s">
        <v>88</v>
      </c>
      <c r="C89" s="412"/>
      <c r="D89" s="412"/>
      <c r="E89" s="412"/>
      <c r="F89" s="412"/>
      <c r="G89" s="412"/>
      <c r="H89" s="412"/>
      <c r="I89" s="412"/>
      <c r="J89" s="11"/>
      <c r="K89" s="6"/>
      <c r="L89" s="21" t="s">
        <v>28</v>
      </c>
      <c r="M89" s="412" t="str">
        <f>B89</f>
        <v xml:space="preserve">  Anlage und Erweiterung von Löschwasserentnahmestellen
  zur Bekämpfung von Waldbränden (Nr. 3.1.2 PKW-RL)</v>
      </c>
      <c r="N89" s="412"/>
      <c r="O89" s="412"/>
      <c r="P89" s="412"/>
      <c r="Q89" s="412"/>
      <c r="R89" s="412"/>
      <c r="S89" s="412"/>
      <c r="T89" s="11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</row>
    <row r="90" spans="1:44" ht="5.25" customHeight="1" x14ac:dyDescent="0.25">
      <c r="B90" s="21"/>
      <c r="C90" s="58"/>
      <c r="D90" s="56"/>
      <c r="E90" s="56"/>
      <c r="F90" s="56"/>
      <c r="G90" s="56"/>
      <c r="H90" s="56"/>
      <c r="I90" s="10"/>
      <c r="J90" s="11"/>
      <c r="K90" s="6"/>
      <c r="L90" s="21"/>
      <c r="M90" s="58"/>
      <c r="N90" s="56"/>
      <c r="O90" s="56"/>
      <c r="P90" s="56"/>
      <c r="Q90" s="56"/>
      <c r="R90" s="56"/>
      <c r="S90" s="10"/>
      <c r="T90" s="11"/>
      <c r="W90" s="97"/>
    </row>
    <row r="91" spans="1:44" x14ac:dyDescent="0.25">
      <c r="B91" s="21"/>
      <c r="C91" s="418" t="s">
        <v>94</v>
      </c>
      <c r="D91" s="418"/>
      <c r="E91" s="418"/>
      <c r="F91" s="418"/>
      <c r="G91" s="418"/>
      <c r="H91" s="419"/>
      <c r="I91" s="294"/>
      <c r="J91" s="11"/>
      <c r="K91" s="6"/>
      <c r="L91" s="21"/>
      <c r="M91" s="58"/>
      <c r="N91" s="56"/>
      <c r="O91" s="56"/>
      <c r="P91" s="56"/>
      <c r="Q91" s="56"/>
      <c r="R91" s="56"/>
      <c r="S91" s="10"/>
      <c r="T91" s="11"/>
      <c r="W91" s="97"/>
    </row>
    <row r="92" spans="1:44" ht="9" customHeight="1" x14ac:dyDescent="0.3">
      <c r="B92" s="21"/>
      <c r="C92" s="58"/>
      <c r="D92" s="56"/>
      <c r="E92" s="56"/>
      <c r="F92" s="56"/>
      <c r="G92" s="56"/>
      <c r="H92" s="56"/>
      <c r="I92" s="289"/>
      <c r="J92" s="11"/>
      <c r="K92" s="6"/>
      <c r="L92" s="21"/>
      <c r="M92" s="58"/>
      <c r="N92" s="56"/>
      <c r="O92" s="56"/>
      <c r="P92" s="56"/>
      <c r="Q92" s="56"/>
      <c r="R92" s="56"/>
      <c r="S92" s="10"/>
      <c r="T92" s="11"/>
      <c r="W92" s="97"/>
    </row>
    <row r="93" spans="1:44" x14ac:dyDescent="0.25">
      <c r="B93" s="21"/>
      <c r="C93" s="380" t="s">
        <v>93</v>
      </c>
      <c r="D93" s="380"/>
      <c r="E93" s="380"/>
      <c r="F93" s="380"/>
      <c r="G93" s="380"/>
      <c r="H93" s="420"/>
      <c r="I93" s="294"/>
      <c r="J93" s="11"/>
      <c r="K93" s="6"/>
      <c r="L93" s="21"/>
      <c r="M93" s="58"/>
      <c r="N93" s="56"/>
      <c r="O93" s="56"/>
      <c r="P93" s="56"/>
      <c r="Q93" s="56"/>
      <c r="R93" s="56"/>
      <c r="S93" s="10"/>
      <c r="T93" s="11"/>
      <c r="W93" s="97"/>
    </row>
    <row r="94" spans="1:44" x14ac:dyDescent="0.25">
      <c r="B94" s="21"/>
      <c r="C94" s="58"/>
      <c r="D94" s="56"/>
      <c r="E94" s="56"/>
      <c r="F94" s="56"/>
      <c r="G94" s="56"/>
      <c r="H94" s="56"/>
      <c r="I94" s="10"/>
      <c r="J94" s="11"/>
      <c r="K94" s="6"/>
      <c r="L94" s="21"/>
      <c r="M94" s="58"/>
      <c r="N94" s="56"/>
      <c r="O94" s="56"/>
      <c r="P94" s="56"/>
      <c r="Q94" s="56"/>
      <c r="R94" s="56"/>
      <c r="S94" s="10"/>
      <c r="T94" s="11"/>
      <c r="W94" s="97"/>
    </row>
    <row r="95" spans="1:44" ht="36.75" customHeight="1" thickBot="1" x14ac:dyDescent="0.3">
      <c r="B95" s="18"/>
      <c r="C95" s="328" t="s">
        <v>89</v>
      </c>
      <c r="D95" s="328"/>
      <c r="E95" s="328"/>
      <c r="F95" s="328"/>
      <c r="G95" s="400" t="s">
        <v>86</v>
      </c>
      <c r="H95" s="400"/>
      <c r="I95" s="10"/>
      <c r="J95" s="20"/>
      <c r="K95" s="2"/>
      <c r="L95" s="1"/>
      <c r="M95" s="328" t="s">
        <v>90</v>
      </c>
      <c r="N95" s="328"/>
      <c r="O95" s="328"/>
      <c r="P95" s="328"/>
      <c r="Q95" s="328" t="s">
        <v>86</v>
      </c>
      <c r="R95" s="328"/>
      <c r="S95" s="10"/>
      <c r="T95" s="28"/>
    </row>
    <row r="96" spans="1:44" x14ac:dyDescent="0.25">
      <c r="B96" s="18"/>
      <c r="C96" s="401"/>
      <c r="D96" s="402"/>
      <c r="E96" s="402"/>
      <c r="F96" s="403"/>
      <c r="G96" s="404"/>
      <c r="H96" s="405"/>
      <c r="I96" s="10"/>
      <c r="J96" s="28"/>
      <c r="L96" s="18"/>
      <c r="M96" s="406" t="str">
        <f>IF(C96="","",IF($Q$9="J",C96,""))</f>
        <v/>
      </c>
      <c r="N96" s="407"/>
      <c r="O96" s="407"/>
      <c r="P96" s="408"/>
      <c r="Q96" s="404" t="str">
        <f>IF(G96="","",IF($Q$9="J",G96,0))</f>
        <v/>
      </c>
      <c r="R96" s="405"/>
      <c r="S96" s="10"/>
      <c r="T96" s="28"/>
      <c r="U96" s="228"/>
      <c r="V96" s="229"/>
    </row>
    <row r="97" spans="1:47" x14ac:dyDescent="0.25">
      <c r="B97" s="18"/>
      <c r="C97" s="421"/>
      <c r="D97" s="422"/>
      <c r="E97" s="422"/>
      <c r="F97" s="423"/>
      <c r="G97" s="416"/>
      <c r="H97" s="417"/>
      <c r="I97" s="10"/>
      <c r="J97" s="28"/>
      <c r="L97" s="18"/>
      <c r="M97" s="413" t="str">
        <f t="shared" ref="M97:M98" si="2">IF(C97="","",IF($Q$9="J",C97,""))</f>
        <v/>
      </c>
      <c r="N97" s="414"/>
      <c r="O97" s="414"/>
      <c r="P97" s="415"/>
      <c r="Q97" s="416" t="str">
        <f t="shared" ref="Q97:Q98" si="3">IF(G97="","",IF($Q$9="J",G97,0))</f>
        <v/>
      </c>
      <c r="R97" s="417"/>
      <c r="S97" s="10"/>
      <c r="T97" s="28"/>
      <c r="U97" s="228"/>
      <c r="V97" s="229"/>
    </row>
    <row r="98" spans="1:47" x14ac:dyDescent="0.25">
      <c r="B98" s="18"/>
      <c r="C98" s="421"/>
      <c r="D98" s="422"/>
      <c r="E98" s="422"/>
      <c r="F98" s="423"/>
      <c r="G98" s="416"/>
      <c r="H98" s="417"/>
      <c r="I98" s="10"/>
      <c r="J98" s="28"/>
      <c r="L98" s="18"/>
      <c r="M98" s="413" t="str">
        <f t="shared" si="2"/>
        <v/>
      </c>
      <c r="N98" s="414"/>
      <c r="O98" s="414"/>
      <c r="P98" s="415"/>
      <c r="Q98" s="416" t="str">
        <f t="shared" si="3"/>
        <v/>
      </c>
      <c r="R98" s="417"/>
      <c r="S98" s="10"/>
      <c r="T98" s="28"/>
      <c r="U98" s="228"/>
      <c r="V98" s="229"/>
    </row>
    <row r="99" spans="1:47" x14ac:dyDescent="0.25">
      <c r="B99" s="18"/>
      <c r="C99" s="421"/>
      <c r="D99" s="422"/>
      <c r="E99" s="422"/>
      <c r="F99" s="423"/>
      <c r="G99" s="416"/>
      <c r="H99" s="417"/>
      <c r="I99" s="10"/>
      <c r="J99" s="28"/>
      <c r="L99" s="18"/>
      <c r="M99" s="413" t="str">
        <f>IF(C99="","",IF($Q$9="J",C99,""))</f>
        <v/>
      </c>
      <c r="N99" s="414"/>
      <c r="O99" s="414"/>
      <c r="P99" s="415"/>
      <c r="Q99" s="416" t="str">
        <f>IF(G99="","",IF($Q$9="J",G99,0))</f>
        <v/>
      </c>
      <c r="R99" s="417"/>
      <c r="S99" s="10"/>
      <c r="T99" s="28"/>
      <c r="U99" s="228"/>
      <c r="V99" s="229"/>
    </row>
    <row r="100" spans="1:47" x14ac:dyDescent="0.25">
      <c r="B100" s="18"/>
      <c r="C100" s="421"/>
      <c r="D100" s="422"/>
      <c r="E100" s="422"/>
      <c r="F100" s="423"/>
      <c r="G100" s="416"/>
      <c r="H100" s="417"/>
      <c r="I100" s="10"/>
      <c r="J100" s="28"/>
      <c r="L100" s="18"/>
      <c r="M100" s="413" t="str">
        <f>IF(C100="","",IF($Q$9="J",C100,""))</f>
        <v/>
      </c>
      <c r="N100" s="414"/>
      <c r="O100" s="414"/>
      <c r="P100" s="415"/>
      <c r="Q100" s="416" t="str">
        <f>IF(G100="","",IF($Q$9="J",G100,0))</f>
        <v/>
      </c>
      <c r="R100" s="417"/>
      <c r="S100" s="10"/>
      <c r="T100" s="28"/>
    </row>
    <row r="101" spans="1:47" ht="7.5" customHeight="1" x14ac:dyDescent="0.25">
      <c r="B101" s="18"/>
      <c r="C101" s="27"/>
      <c r="D101" s="27"/>
      <c r="E101" s="27"/>
      <c r="F101" s="27"/>
      <c r="G101" s="27"/>
      <c r="H101" s="27"/>
      <c r="I101" s="10"/>
      <c r="J101" s="28"/>
      <c r="K101" s="6"/>
      <c r="L101" s="18"/>
      <c r="M101" s="27"/>
      <c r="N101" s="27"/>
      <c r="O101" s="27"/>
      <c r="P101" s="27"/>
      <c r="Q101" s="27"/>
      <c r="R101" s="27"/>
      <c r="S101" s="10"/>
      <c r="T101" s="74"/>
      <c r="AB101" s="4"/>
    </row>
    <row r="102" spans="1:47" ht="12.75" customHeight="1" x14ac:dyDescent="0.3">
      <c r="A102" s="31"/>
      <c r="B102" s="238"/>
      <c r="C102" s="337" t="s">
        <v>91</v>
      </c>
      <c r="D102" s="337"/>
      <c r="E102" s="337"/>
      <c r="F102" s="338"/>
      <c r="G102" s="398">
        <f>SUM(G96:G100)</f>
        <v>0</v>
      </c>
      <c r="H102" s="399"/>
      <c r="I102" s="114"/>
      <c r="J102" s="30"/>
      <c r="K102" s="6"/>
      <c r="L102" s="238"/>
      <c r="M102" s="337" t="s">
        <v>91</v>
      </c>
      <c r="N102" s="337"/>
      <c r="O102" s="337"/>
      <c r="P102" s="338"/>
      <c r="Q102" s="398">
        <f>MIN(G102,SUM(Q96:Q100))</f>
        <v>0</v>
      </c>
      <c r="R102" s="399"/>
      <c r="S102" s="114"/>
      <c r="T102" s="30"/>
    </row>
    <row r="103" spans="1:47" ht="7.5" customHeight="1" x14ac:dyDescent="0.25">
      <c r="B103" s="18"/>
      <c r="C103" s="27"/>
      <c r="D103" s="27"/>
      <c r="E103" s="27"/>
      <c r="F103" s="27"/>
      <c r="G103" s="245"/>
      <c r="H103" s="246"/>
      <c r="I103" s="292"/>
      <c r="J103" s="28"/>
      <c r="K103" s="6"/>
      <c r="L103" s="18"/>
      <c r="M103" s="16"/>
      <c r="N103" s="16"/>
      <c r="O103" s="16"/>
      <c r="P103" s="16"/>
      <c r="Q103" s="245"/>
      <c r="R103" s="246"/>
      <c r="S103" s="247"/>
      <c r="T103" s="28"/>
    </row>
    <row r="104" spans="1:47" x14ac:dyDescent="0.25">
      <c r="B104" s="21"/>
      <c r="C104" s="290" t="s">
        <v>92</v>
      </c>
      <c r="D104" s="288"/>
      <c r="E104" s="288"/>
      <c r="F104" s="51"/>
      <c r="G104" s="51"/>
      <c r="H104" s="248"/>
      <c r="I104" s="291" t="str">
        <f>IF(I91&lt;&gt;"x","",IF(I93&lt;&gt;"x!;"";wenn(G102=0;""",G102*0.65))</f>
        <v/>
      </c>
      <c r="J104" s="11"/>
      <c r="K104" s="6"/>
      <c r="L104" s="21"/>
      <c r="M104" s="6" t="s">
        <v>92</v>
      </c>
      <c r="N104" s="6"/>
      <c r="O104" s="6"/>
      <c r="P104" s="6"/>
      <c r="Q104" s="249"/>
      <c r="R104" s="250"/>
      <c r="S104" s="291" t="str">
        <f>IF(Q9&lt;&gt;"J","",MIN(G102,Q102)*0.65)</f>
        <v/>
      </c>
      <c r="T104" s="11"/>
    </row>
    <row r="105" spans="1:47" ht="12" customHeight="1" x14ac:dyDescent="0.25">
      <c r="B105" s="21"/>
      <c r="C105" s="146"/>
      <c r="D105" s="146"/>
      <c r="E105" s="146"/>
      <c r="F105" s="146"/>
      <c r="G105" s="146"/>
      <c r="H105" s="146"/>
      <c r="I105" s="146"/>
      <c r="J105" s="11"/>
      <c r="K105" s="6"/>
      <c r="L105" s="21"/>
      <c r="M105" s="240" t="s">
        <v>60</v>
      </c>
      <c r="N105" s="239"/>
      <c r="O105" s="239"/>
      <c r="P105" s="239"/>
      <c r="Q105" s="239"/>
      <c r="R105" s="239"/>
      <c r="S105" s="54"/>
      <c r="T105" s="11"/>
    </row>
    <row r="106" spans="1:47" ht="6.75" customHeight="1" thickBot="1" x14ac:dyDescent="0.3">
      <c r="B106" s="19"/>
      <c r="C106" s="409"/>
      <c r="D106" s="409"/>
      <c r="E106" s="409"/>
      <c r="F106" s="409"/>
      <c r="G106" s="409"/>
      <c r="H106" s="409"/>
      <c r="I106" s="409"/>
      <c r="J106" s="26"/>
      <c r="K106" s="6"/>
      <c r="L106" s="19"/>
      <c r="M106" s="410"/>
      <c r="N106" s="410"/>
      <c r="O106" s="410"/>
      <c r="P106" s="410"/>
      <c r="Q106" s="410"/>
      <c r="R106" s="410"/>
      <c r="S106" s="410"/>
      <c r="T106" s="26"/>
    </row>
    <row r="107" spans="1:47" ht="13.5" customHeight="1" thickBot="1" x14ac:dyDescent="0.3">
      <c r="H107" s="4"/>
      <c r="I107" s="4"/>
      <c r="K107" s="4"/>
      <c r="U107" s="219"/>
      <c r="V107" s="219"/>
      <c r="AS107" s="74"/>
      <c r="AT107" s="74"/>
      <c r="AU107" s="74"/>
    </row>
    <row r="108" spans="1:47" s="16" customFormat="1" ht="21" hidden="1" customHeight="1" thickBot="1" x14ac:dyDescent="0.3">
      <c r="H108" s="95"/>
      <c r="I108" s="96"/>
      <c r="R108" s="95"/>
      <c r="S108" s="96"/>
      <c r="U108" s="74"/>
      <c r="V108" s="74"/>
      <c r="W108" s="74"/>
      <c r="X108" s="74"/>
      <c r="Y108" s="74"/>
      <c r="Z108" s="74"/>
      <c r="AA108" s="74"/>
      <c r="AB108" s="7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:47" ht="6" customHeight="1" x14ac:dyDescent="0.25">
      <c r="B109" s="119"/>
      <c r="C109" s="120"/>
      <c r="D109" s="120"/>
      <c r="E109" s="120"/>
      <c r="F109" s="121"/>
      <c r="G109" s="121"/>
      <c r="H109" s="121"/>
      <c r="I109" s="121"/>
      <c r="J109" s="67"/>
      <c r="K109" s="6"/>
      <c r="L109" s="119"/>
      <c r="M109" s="120"/>
      <c r="N109" s="120"/>
      <c r="O109" s="120"/>
      <c r="P109" s="121"/>
      <c r="Q109" s="121"/>
      <c r="R109" s="121"/>
      <c r="S109" s="121"/>
      <c r="T109" s="67"/>
      <c r="U109" s="219"/>
      <c r="V109" s="219"/>
    </row>
    <row r="110" spans="1:47" s="227" customFormat="1" ht="12.75" customHeight="1" x14ac:dyDescent="0.3">
      <c r="A110" s="253"/>
      <c r="B110" s="254"/>
      <c r="C110" s="326" t="s">
        <v>66</v>
      </c>
      <c r="D110" s="326"/>
      <c r="E110" s="326"/>
      <c r="F110" s="341"/>
      <c r="G110" s="342">
        <f>G68+G84+G102</f>
        <v>0</v>
      </c>
      <c r="H110" s="343"/>
      <c r="I110" s="151"/>
      <c r="J110" s="249"/>
      <c r="K110" s="254"/>
      <c r="L110" s="254"/>
      <c r="M110" s="326" t="s">
        <v>66</v>
      </c>
      <c r="N110" s="326"/>
      <c r="O110" s="326"/>
      <c r="P110" s="326"/>
      <c r="Q110" s="342">
        <f>MIN(G102+G84+G68,Q102+Q84+Q68)</f>
        <v>0</v>
      </c>
      <c r="R110" s="343"/>
      <c r="S110" s="151"/>
    </row>
    <row r="111" spans="1:47" s="227" customFormat="1" ht="7.5" customHeight="1" x14ac:dyDescent="0.25">
      <c r="B111" s="89"/>
      <c r="C111" s="245"/>
      <c r="D111" s="245"/>
      <c r="E111" s="245"/>
      <c r="F111" s="245"/>
      <c r="G111" s="245"/>
      <c r="H111" s="246"/>
      <c r="I111" s="247"/>
      <c r="J111" s="90"/>
      <c r="K111" s="249"/>
      <c r="L111" s="89"/>
      <c r="M111" s="245"/>
      <c r="N111" s="245"/>
      <c r="O111" s="245"/>
      <c r="P111" s="245"/>
      <c r="Q111" s="245"/>
      <c r="R111" s="246"/>
      <c r="S111" s="247"/>
      <c r="T111" s="90"/>
    </row>
    <row r="112" spans="1:47" s="227" customFormat="1" ht="12.75" customHeight="1" x14ac:dyDescent="0.25">
      <c r="B112" s="254"/>
      <c r="C112" s="326" t="s">
        <v>67</v>
      </c>
      <c r="D112" s="326"/>
      <c r="E112" s="326"/>
      <c r="F112" s="326"/>
      <c r="G112" s="326"/>
      <c r="H112" s="341"/>
      <c r="I112" s="291" t="e">
        <f>I104+I86+I70</f>
        <v>#VALUE!</v>
      </c>
      <c r="J112" s="255"/>
      <c r="K112" s="249"/>
      <c r="L112" s="254"/>
      <c r="M112" s="326" t="s">
        <v>67</v>
      </c>
      <c r="N112" s="326"/>
      <c r="O112" s="326"/>
      <c r="P112" s="326"/>
      <c r="Q112" s="326"/>
      <c r="R112" s="341"/>
      <c r="S112" s="291">
        <f>MIN(I86,S86)
 +MIN(I70,S70)
 +MIN(I104,S104)</f>
        <v>0</v>
      </c>
      <c r="T112" s="255"/>
    </row>
    <row r="113" spans="2:31" ht="9" customHeight="1" x14ac:dyDescent="0.25">
      <c r="B113" s="19"/>
      <c r="C113" s="274"/>
      <c r="D113" s="274"/>
      <c r="E113" s="274"/>
      <c r="F113" s="274"/>
      <c r="G113" s="274"/>
      <c r="H113" s="274"/>
      <c r="I113" s="274"/>
      <c r="J113" s="26"/>
      <c r="K113" s="6"/>
      <c r="L113" s="18"/>
      <c r="M113" s="326" t="s">
        <v>60</v>
      </c>
      <c r="N113" s="326"/>
      <c r="O113" s="326"/>
      <c r="P113" s="326"/>
      <c r="Q113" s="326"/>
      <c r="R113" s="326"/>
      <c r="S113" s="202"/>
      <c r="T113" s="142"/>
      <c r="U113" s="219"/>
      <c r="V113" s="219"/>
      <c r="Y113" s="97"/>
      <c r="Z113" s="97"/>
      <c r="AA113" s="97"/>
      <c r="AB113" s="97"/>
      <c r="AC113" s="16"/>
      <c r="AD113" s="16"/>
      <c r="AE113" s="16"/>
    </row>
    <row r="114" spans="2:31" ht="9" hidden="1" customHeight="1" x14ac:dyDescent="0.25">
      <c r="B114" s="89"/>
      <c r="C114" s="394" t="e">
        <f>IF(I112=0," ",IF(I112&lt;12500,"Wurde die Bagatellgrenze KöW (= 12.500 EUR) oder PrW (= 2.500 EUR) beachtet?",
IF(I112&lt;2500,"Bagatellgrenze PrW (= 2.500 EUR) beachtet?"," ")))</f>
        <v>#VALUE!</v>
      </c>
      <c r="D114" s="394"/>
      <c r="E114" s="394"/>
      <c r="F114" s="394"/>
      <c r="G114" s="394"/>
      <c r="H114" s="394"/>
      <c r="I114" s="394"/>
      <c r="J114" s="90"/>
      <c r="K114" s="91"/>
      <c r="L114" s="89"/>
      <c r="M114" s="296" t="str">
        <f>IF(S112=0," ",IF(S112&lt;12500,"Wurde die Bagatellgrenze KöW (= 12.500 EUR) oder PrW (= 2.500 EUR) beachtet?",
IF(S112&lt;2500,"Bagatellgrenze PrW (= 2.500 EUR) beachtet?"," ")))</f>
        <v xml:space="preserve"> </v>
      </c>
      <c r="N114" s="296"/>
      <c r="O114" s="296"/>
      <c r="P114" s="296"/>
      <c r="Q114" s="296"/>
      <c r="R114" s="296"/>
      <c r="S114" s="296"/>
      <c r="T114" s="90"/>
      <c r="W114" s="4"/>
    </row>
    <row r="115" spans="2:31" ht="6" customHeight="1" x14ac:dyDescent="0.25">
      <c r="B115" s="275"/>
      <c r="C115" s="276"/>
      <c r="D115" s="276"/>
      <c r="E115" s="276"/>
      <c r="F115" s="276"/>
      <c r="G115" s="276"/>
      <c r="H115" s="276"/>
      <c r="I115" s="276"/>
      <c r="J115" s="277"/>
      <c r="K115" s="91"/>
      <c r="L115" s="89"/>
      <c r="M115" s="269"/>
      <c r="N115" s="269"/>
      <c r="O115" s="269"/>
      <c r="P115" s="269"/>
      <c r="Q115" s="269"/>
      <c r="R115" s="269"/>
      <c r="S115" s="269"/>
      <c r="T115" s="90"/>
      <c r="W115" s="4"/>
    </row>
    <row r="116" spans="2:31" ht="13.2" customHeight="1" x14ac:dyDescent="0.25">
      <c r="B116" s="18"/>
      <c r="C116" s="393" t="s">
        <v>81</v>
      </c>
      <c r="D116" s="393"/>
      <c r="E116" s="393"/>
      <c r="F116" s="393"/>
      <c r="G116" s="393"/>
      <c r="H116" s="393"/>
      <c r="I116" s="393"/>
      <c r="J116" s="28"/>
      <c r="K116" s="106"/>
      <c r="L116" s="89"/>
      <c r="M116" s="296" t="str">
        <f>IF(S113=0," ",IF(S113&lt;12500,"Bagatellgrenze KöW (= 12.500 EUR) oder PrW (= 2.500 EUR) beachtet?",
IF(S113&lt;2500,"Bagatellgrenze PrW (= 2.500 EUR) beachtet?"," ")))</f>
        <v xml:space="preserve"> </v>
      </c>
      <c r="N116" s="296"/>
      <c r="O116" s="296"/>
      <c r="P116" s="296"/>
      <c r="Q116" s="296"/>
      <c r="R116" s="296"/>
      <c r="S116" s="296"/>
      <c r="T116" s="28"/>
      <c r="W116" s="271"/>
    </row>
    <row r="117" spans="2:31" ht="8.25" customHeight="1" x14ac:dyDescent="0.25">
      <c r="B117" s="18"/>
      <c r="C117" s="344" t="s">
        <v>76</v>
      </c>
      <c r="D117" s="344"/>
      <c r="E117" s="344"/>
      <c r="F117" s="344"/>
      <c r="G117" s="344"/>
      <c r="H117" s="344"/>
      <c r="I117" s="344"/>
      <c r="J117" s="28"/>
      <c r="K117" s="106"/>
      <c r="L117" s="89"/>
      <c r="M117" s="296" t="str">
        <f>IF(S114=0," ",IF(S114&lt;12500,"Bagatellgrenze KöW (= 12.500 EUR) oder PrW (= 2.500 EUR) beachtet?",
IF(S114&lt;2500,"Bagatellgrenze PrW (= 2.500 EUR) beachtet?"," ")))</f>
        <v xml:space="preserve"> </v>
      </c>
      <c r="N117" s="296"/>
      <c r="O117" s="296"/>
      <c r="P117" s="296"/>
      <c r="Q117" s="296"/>
      <c r="R117" s="296"/>
      <c r="S117" s="296"/>
      <c r="T117" s="28"/>
      <c r="U117" s="219"/>
      <c r="V117" s="219"/>
    </row>
    <row r="118" spans="2:31" ht="13.2" customHeight="1" x14ac:dyDescent="0.25">
      <c r="B118" s="18"/>
      <c r="C118" s="327" t="s">
        <v>95</v>
      </c>
      <c r="D118" s="327"/>
      <c r="E118" s="327"/>
      <c r="F118" s="327"/>
      <c r="G118" s="327"/>
      <c r="H118" s="297" t="s">
        <v>56</v>
      </c>
      <c r="I118" s="297"/>
      <c r="J118" s="28"/>
      <c r="K118" s="106"/>
      <c r="L118" s="89"/>
      <c r="M118" s="296" t="str">
        <f t="shared" ref="M118:M120" si="4">IF(S116=0," ",IF(S116&lt;12500,"Bagatellgrenze KöW (= 12.500 EUR) oder PrW (= 2.500 EUR) beachtet?",
IF(S116&lt;2500,"Bagatellgrenze PrW (= 2.500 EUR) beachtet?"," ")))</f>
        <v xml:space="preserve"> </v>
      </c>
      <c r="N118" s="296"/>
      <c r="O118" s="296"/>
      <c r="P118" s="296"/>
      <c r="Q118" s="296"/>
      <c r="R118" s="296"/>
      <c r="S118" s="296"/>
      <c r="T118" s="28"/>
      <c r="U118" s="219"/>
      <c r="V118" s="219"/>
    </row>
    <row r="119" spans="2:31" x14ac:dyDescent="0.25">
      <c r="B119" s="18"/>
      <c r="C119" s="327"/>
      <c r="D119" s="327"/>
      <c r="E119" s="327"/>
      <c r="F119" s="327"/>
      <c r="G119" s="327"/>
      <c r="H119" s="223" t="s">
        <v>57</v>
      </c>
      <c r="I119" s="223" t="s">
        <v>58</v>
      </c>
      <c r="J119" s="28"/>
      <c r="K119" s="106"/>
      <c r="L119" s="89"/>
      <c r="M119" s="296" t="str">
        <f t="shared" si="4"/>
        <v xml:space="preserve"> </v>
      </c>
      <c r="N119" s="296"/>
      <c r="O119" s="296"/>
      <c r="P119" s="296"/>
      <c r="Q119" s="296"/>
      <c r="R119" s="296"/>
      <c r="S119" s="296"/>
      <c r="T119" s="28"/>
      <c r="U119" s="231"/>
    </row>
    <row r="120" spans="2:31" ht="6" customHeight="1" x14ac:dyDescent="0.25">
      <c r="B120" s="18"/>
      <c r="C120" s="252"/>
      <c r="D120" s="252"/>
      <c r="E120" s="252"/>
      <c r="F120" s="252"/>
      <c r="G120" s="252"/>
      <c r="H120" s="252"/>
      <c r="I120" s="252"/>
      <c r="J120" s="28"/>
      <c r="K120" s="106"/>
      <c r="L120" s="89"/>
      <c r="M120" s="296" t="str">
        <f t="shared" si="4"/>
        <v xml:space="preserve"> </v>
      </c>
      <c r="N120" s="296"/>
      <c r="O120" s="296"/>
      <c r="P120" s="296"/>
      <c r="Q120" s="296"/>
      <c r="R120" s="296"/>
      <c r="S120" s="296"/>
      <c r="T120" s="28"/>
      <c r="U120" s="232"/>
      <c r="V120" s="233"/>
    </row>
    <row r="121" spans="2:31" x14ac:dyDescent="0.25">
      <c r="B121" s="89"/>
      <c r="C121" s="298"/>
      <c r="D121" s="299"/>
      <c r="E121" s="299"/>
      <c r="F121" s="299"/>
      <c r="G121" s="300"/>
      <c r="H121" s="278"/>
      <c r="I121" s="278"/>
      <c r="J121" s="90"/>
      <c r="K121" s="91"/>
      <c r="L121" s="89"/>
      <c r="M121" s="316"/>
      <c r="N121" s="317"/>
      <c r="O121" s="317"/>
      <c r="P121" s="317"/>
      <c r="Q121" s="317"/>
      <c r="R121" s="317"/>
      <c r="S121" s="318"/>
      <c r="T121" s="90"/>
      <c r="U121" s="231"/>
      <c r="W121" s="97"/>
    </row>
    <row r="122" spans="2:31" x14ac:dyDescent="0.25">
      <c r="B122" s="89"/>
      <c r="C122" s="298"/>
      <c r="D122" s="299"/>
      <c r="E122" s="299"/>
      <c r="F122" s="299"/>
      <c r="G122" s="300"/>
      <c r="H122" s="278"/>
      <c r="I122" s="278"/>
      <c r="J122" s="90"/>
      <c r="K122" s="91"/>
      <c r="L122" s="89"/>
      <c r="M122" s="319"/>
      <c r="N122" s="320"/>
      <c r="O122" s="320"/>
      <c r="P122" s="320"/>
      <c r="Q122" s="320"/>
      <c r="R122" s="320"/>
      <c r="S122" s="321"/>
      <c r="T122" s="90"/>
      <c r="U122" s="232"/>
      <c r="V122" s="233"/>
    </row>
    <row r="123" spans="2:31" x14ac:dyDescent="0.25">
      <c r="B123" s="89"/>
      <c r="C123" s="298"/>
      <c r="D123" s="299"/>
      <c r="E123" s="299"/>
      <c r="F123" s="299"/>
      <c r="G123" s="300"/>
      <c r="H123" s="278"/>
      <c r="I123" s="278"/>
      <c r="J123" s="90"/>
      <c r="K123" s="91"/>
      <c r="L123" s="89"/>
      <c r="M123" s="319"/>
      <c r="N123" s="320"/>
      <c r="O123" s="320"/>
      <c r="P123" s="320"/>
      <c r="Q123" s="320"/>
      <c r="R123" s="320"/>
      <c r="S123" s="321"/>
      <c r="T123" s="90"/>
    </row>
    <row r="124" spans="2:31" x14ac:dyDescent="0.25">
      <c r="B124" s="89"/>
      <c r="C124" s="298"/>
      <c r="D124" s="299"/>
      <c r="E124" s="299"/>
      <c r="F124" s="299"/>
      <c r="G124" s="300"/>
      <c r="H124" s="278"/>
      <c r="I124" s="278"/>
      <c r="J124" s="90"/>
      <c r="K124" s="91"/>
      <c r="L124" s="89"/>
      <c r="M124" s="319"/>
      <c r="N124" s="320"/>
      <c r="O124" s="320"/>
      <c r="P124" s="320"/>
      <c r="Q124" s="320"/>
      <c r="R124" s="320"/>
      <c r="S124" s="321"/>
      <c r="T124" s="90"/>
      <c r="W124" s="97"/>
    </row>
    <row r="125" spans="2:31" x14ac:dyDescent="0.25">
      <c r="B125" s="89"/>
      <c r="C125" s="298"/>
      <c r="D125" s="299"/>
      <c r="E125" s="299"/>
      <c r="F125" s="299"/>
      <c r="G125" s="300"/>
      <c r="H125" s="278"/>
      <c r="I125" s="278"/>
      <c r="J125" s="90"/>
      <c r="K125" s="91"/>
      <c r="L125" s="89"/>
      <c r="M125" s="319"/>
      <c r="N125" s="320"/>
      <c r="O125" s="320"/>
      <c r="P125" s="320"/>
      <c r="Q125" s="320"/>
      <c r="R125" s="320"/>
      <c r="S125" s="321"/>
      <c r="T125" s="90"/>
    </row>
    <row r="126" spans="2:31" x14ac:dyDescent="0.25">
      <c r="B126" s="89"/>
      <c r="C126" s="298"/>
      <c r="D126" s="299"/>
      <c r="E126" s="299"/>
      <c r="F126" s="299"/>
      <c r="G126" s="300"/>
      <c r="H126" s="278"/>
      <c r="I126" s="278"/>
      <c r="J126" s="90"/>
      <c r="K126" s="91"/>
      <c r="L126" s="89"/>
      <c r="M126" s="319"/>
      <c r="N126" s="320"/>
      <c r="O126" s="320"/>
      <c r="P126" s="320"/>
      <c r="Q126" s="320"/>
      <c r="R126" s="320"/>
      <c r="S126" s="321"/>
      <c r="T126" s="90"/>
      <c r="W126" s="97"/>
    </row>
    <row r="127" spans="2:31" x14ac:dyDescent="0.25">
      <c r="B127" s="89"/>
      <c r="C127" s="298"/>
      <c r="D127" s="299"/>
      <c r="E127" s="299"/>
      <c r="F127" s="299"/>
      <c r="G127" s="300"/>
      <c r="H127" s="278"/>
      <c r="I127" s="278"/>
      <c r="J127" s="90"/>
      <c r="K127" s="91"/>
      <c r="L127" s="89"/>
      <c r="M127" s="319"/>
      <c r="N127" s="320"/>
      <c r="O127" s="320"/>
      <c r="P127" s="320"/>
      <c r="Q127" s="320"/>
      <c r="R127" s="320"/>
      <c r="S127" s="321"/>
      <c r="T127" s="90"/>
    </row>
    <row r="128" spans="2:31" x14ac:dyDescent="0.25">
      <c r="B128" s="89"/>
      <c r="C128" s="298"/>
      <c r="D128" s="299"/>
      <c r="E128" s="299"/>
      <c r="F128" s="299"/>
      <c r="G128" s="300"/>
      <c r="H128" s="278"/>
      <c r="I128" s="278"/>
      <c r="J128" s="90"/>
      <c r="K128" s="91"/>
      <c r="L128" s="89"/>
      <c r="M128" s="319"/>
      <c r="N128" s="320"/>
      <c r="O128" s="320"/>
      <c r="P128" s="320"/>
      <c r="Q128" s="320"/>
      <c r="R128" s="320"/>
      <c r="S128" s="321"/>
      <c r="T128" s="90"/>
    </row>
    <row r="129" spans="1:24" x14ac:dyDescent="0.25">
      <c r="B129" s="89"/>
      <c r="C129" s="298"/>
      <c r="D129" s="299"/>
      <c r="E129" s="299"/>
      <c r="F129" s="299"/>
      <c r="G129" s="300"/>
      <c r="H129" s="278"/>
      <c r="I129" s="278"/>
      <c r="J129" s="90"/>
      <c r="K129" s="91"/>
      <c r="L129" s="89"/>
      <c r="M129" s="319"/>
      <c r="N129" s="320"/>
      <c r="O129" s="320"/>
      <c r="P129" s="320"/>
      <c r="Q129" s="320"/>
      <c r="R129" s="320"/>
      <c r="S129" s="321"/>
      <c r="T129" s="90"/>
    </row>
    <row r="130" spans="1:24" x14ac:dyDescent="0.25">
      <c r="B130" s="89"/>
      <c r="C130" s="298"/>
      <c r="D130" s="299"/>
      <c r="E130" s="299"/>
      <c r="F130" s="299"/>
      <c r="G130" s="300"/>
      <c r="H130" s="278"/>
      <c r="I130" s="278"/>
      <c r="J130" s="90"/>
      <c r="K130" s="91"/>
      <c r="L130" s="89"/>
      <c r="M130" s="319"/>
      <c r="N130" s="320"/>
      <c r="O130" s="320"/>
      <c r="P130" s="320"/>
      <c r="Q130" s="320"/>
      <c r="R130" s="320"/>
      <c r="S130" s="321"/>
      <c r="T130" s="90"/>
    </row>
    <row r="131" spans="1:24" x14ac:dyDescent="0.25">
      <c r="B131" s="89"/>
      <c r="C131" s="298"/>
      <c r="D131" s="299"/>
      <c r="E131" s="299"/>
      <c r="F131" s="299"/>
      <c r="G131" s="300"/>
      <c r="H131" s="278"/>
      <c r="I131" s="278"/>
      <c r="J131" s="90"/>
      <c r="K131" s="91"/>
      <c r="L131" s="89"/>
      <c r="M131" s="322"/>
      <c r="N131" s="323"/>
      <c r="O131" s="323"/>
      <c r="P131" s="323"/>
      <c r="Q131" s="323"/>
      <c r="R131" s="323"/>
      <c r="S131" s="324"/>
      <c r="T131" s="90"/>
    </row>
    <row r="132" spans="1:24" ht="7.2" customHeight="1" x14ac:dyDescent="0.25">
      <c r="B132" s="19"/>
      <c r="C132" s="23"/>
      <c r="D132" s="23"/>
      <c r="E132" s="23"/>
      <c r="F132" s="23"/>
      <c r="G132" s="23"/>
      <c r="H132" s="24"/>
      <c r="I132" s="25"/>
      <c r="J132" s="26"/>
      <c r="K132" s="6"/>
      <c r="L132" s="19"/>
      <c r="M132" s="23"/>
      <c r="N132" s="23"/>
      <c r="O132" s="23"/>
      <c r="P132" s="23"/>
      <c r="Q132" s="23"/>
      <c r="R132" s="24"/>
      <c r="S132" s="25"/>
      <c r="T132" s="26"/>
      <c r="W132" s="97"/>
      <c r="X132" s="97"/>
    </row>
    <row r="133" spans="1:24" ht="9" customHeight="1" x14ac:dyDescent="0.25">
      <c r="B133" s="18"/>
      <c r="C133" s="16"/>
      <c r="D133" s="16"/>
      <c r="E133" s="303"/>
      <c r="F133" s="303"/>
      <c r="G133" s="303"/>
      <c r="H133" s="303"/>
      <c r="I133" s="96"/>
      <c r="J133" s="28"/>
      <c r="L133" s="92"/>
      <c r="M133" s="14"/>
      <c r="N133" s="14"/>
      <c r="O133" s="14"/>
      <c r="P133" s="15"/>
      <c r="Q133" s="15"/>
      <c r="R133" s="15"/>
      <c r="S133" s="15"/>
      <c r="T133" s="28"/>
      <c r="W133" s="97"/>
    </row>
    <row r="134" spans="1:24" ht="6" customHeight="1" x14ac:dyDescent="0.25">
      <c r="B134" s="18"/>
      <c r="C134" s="112"/>
      <c r="D134" s="108"/>
      <c r="E134" s="108"/>
      <c r="F134" s="108"/>
      <c r="G134" s="108"/>
      <c r="H134" s="108"/>
      <c r="I134" s="109"/>
      <c r="J134" s="28"/>
      <c r="K134" s="106"/>
      <c r="L134" s="18"/>
      <c r="M134" s="316"/>
      <c r="N134" s="317"/>
      <c r="O134" s="317"/>
      <c r="P134" s="317"/>
      <c r="Q134" s="317"/>
      <c r="R134" s="317"/>
      <c r="S134" s="318"/>
      <c r="T134" s="28"/>
      <c r="W134" s="82"/>
    </row>
    <row r="135" spans="1:24" ht="13.2" customHeight="1" x14ac:dyDescent="0.25">
      <c r="B135" s="18"/>
      <c r="C135" s="307" t="s">
        <v>87</v>
      </c>
      <c r="D135" s="308"/>
      <c r="E135" s="308"/>
      <c r="F135" s="308"/>
      <c r="G135" s="308"/>
      <c r="H135" s="308"/>
      <c r="I135" s="309"/>
      <c r="J135" s="28"/>
      <c r="L135" s="18"/>
      <c r="M135" s="319"/>
      <c r="N135" s="320"/>
      <c r="O135" s="320"/>
      <c r="P135" s="320"/>
      <c r="Q135" s="320"/>
      <c r="R135" s="320"/>
      <c r="S135" s="321"/>
      <c r="T135" s="28"/>
      <c r="V135" s="230"/>
      <c r="W135" s="82"/>
    </row>
    <row r="136" spans="1:24" ht="13.2" customHeight="1" x14ac:dyDescent="0.25">
      <c r="B136" s="18"/>
      <c r="C136" s="307" t="s">
        <v>46</v>
      </c>
      <c r="D136" s="308"/>
      <c r="E136" s="308"/>
      <c r="F136" s="308"/>
      <c r="G136" s="308"/>
      <c r="H136" s="308"/>
      <c r="I136" s="309"/>
      <c r="J136" s="28"/>
      <c r="L136" s="18"/>
      <c r="M136" s="319"/>
      <c r="N136" s="320"/>
      <c r="O136" s="320"/>
      <c r="P136" s="320"/>
      <c r="Q136" s="320"/>
      <c r="R136" s="320"/>
      <c r="S136" s="321"/>
      <c r="T136" s="28"/>
      <c r="V136" s="230"/>
      <c r="W136" s="82"/>
    </row>
    <row r="137" spans="1:24" x14ac:dyDescent="0.25">
      <c r="B137" s="18"/>
      <c r="C137" s="307" t="s">
        <v>24</v>
      </c>
      <c r="D137" s="308"/>
      <c r="E137" s="308"/>
      <c r="F137" s="308"/>
      <c r="G137" s="308"/>
      <c r="H137" s="308"/>
      <c r="I137" s="309"/>
      <c r="J137" s="28"/>
      <c r="L137" s="18"/>
      <c r="M137" s="319"/>
      <c r="N137" s="320"/>
      <c r="O137" s="320"/>
      <c r="P137" s="320"/>
      <c r="Q137" s="320"/>
      <c r="R137" s="320"/>
      <c r="S137" s="321"/>
      <c r="T137" s="28"/>
      <c r="U137" s="41"/>
      <c r="V137" s="82"/>
      <c r="W137" s="82"/>
    </row>
    <row r="138" spans="1:24" x14ac:dyDescent="0.25">
      <c r="B138" s="18"/>
      <c r="C138" s="304"/>
      <c r="D138" s="305"/>
      <c r="E138" s="306"/>
      <c r="F138" s="110"/>
      <c r="G138" s="69" t="s">
        <v>16</v>
      </c>
      <c r="H138" s="111"/>
      <c r="I138" s="70" t="s">
        <v>17</v>
      </c>
      <c r="J138" s="28"/>
      <c r="L138" s="18"/>
      <c r="M138" s="319"/>
      <c r="N138" s="320"/>
      <c r="O138" s="320"/>
      <c r="P138" s="320"/>
      <c r="Q138" s="320"/>
      <c r="R138" s="320"/>
      <c r="S138" s="321"/>
      <c r="T138" s="28"/>
      <c r="U138" s="41"/>
      <c r="V138" s="82"/>
      <c r="W138" s="82"/>
    </row>
    <row r="139" spans="1:24" ht="6.75" customHeight="1" x14ac:dyDescent="0.25">
      <c r="B139" s="18"/>
      <c r="C139" s="138"/>
      <c r="D139" s="69"/>
      <c r="E139" s="69"/>
      <c r="F139" s="69"/>
      <c r="G139" s="69"/>
      <c r="H139" s="69"/>
      <c r="I139" s="70"/>
      <c r="J139" s="28"/>
      <c r="K139" s="106"/>
      <c r="L139" s="18"/>
      <c r="M139" s="319"/>
      <c r="N139" s="320"/>
      <c r="O139" s="320"/>
      <c r="P139" s="320"/>
      <c r="Q139" s="320"/>
      <c r="R139" s="320"/>
      <c r="S139" s="321"/>
      <c r="T139" s="28"/>
      <c r="U139" s="41"/>
      <c r="V139" s="82"/>
      <c r="W139" s="230"/>
    </row>
    <row r="140" spans="1:24" x14ac:dyDescent="0.25">
      <c r="B140" s="18"/>
      <c r="C140" s="220" t="s">
        <v>19</v>
      </c>
      <c r="D140" s="221"/>
      <c r="E140" s="221"/>
      <c r="F140" s="72"/>
      <c r="G140" s="72"/>
      <c r="H140" s="72"/>
      <c r="I140" s="222"/>
      <c r="J140" s="28"/>
      <c r="K140" s="106"/>
      <c r="L140" s="18"/>
      <c r="M140" s="322"/>
      <c r="N140" s="323"/>
      <c r="O140" s="323"/>
      <c r="P140" s="323"/>
      <c r="Q140" s="323"/>
      <c r="R140" s="323"/>
      <c r="S140" s="324"/>
      <c r="T140" s="28"/>
      <c r="U140" s="41"/>
      <c r="V140" s="82"/>
      <c r="W140" s="230"/>
    </row>
    <row r="141" spans="1:24" x14ac:dyDescent="0.25">
      <c r="A141" s="16"/>
      <c r="B141" s="18"/>
      <c r="C141" s="16"/>
      <c r="D141" s="16"/>
      <c r="E141" s="16"/>
      <c r="F141" s="16"/>
      <c r="G141" s="16"/>
      <c r="H141" s="95"/>
      <c r="I141" s="96"/>
      <c r="J141" s="28"/>
      <c r="L141" s="18"/>
      <c r="M141" s="16"/>
      <c r="N141" s="16"/>
      <c r="O141" s="16"/>
      <c r="P141" s="16"/>
      <c r="Q141" s="16"/>
      <c r="R141" s="95"/>
      <c r="S141" s="96"/>
      <c r="T141" s="40"/>
      <c r="U141" s="41"/>
      <c r="V141" s="82"/>
      <c r="W141" s="230"/>
    </row>
    <row r="142" spans="1:24" hidden="1" x14ac:dyDescent="0.25">
      <c r="B142" s="92" t="s">
        <v>47</v>
      </c>
      <c r="C142" s="200"/>
      <c r="D142" s="200"/>
      <c r="E142" s="200"/>
      <c r="F142" s="198"/>
      <c r="G142" s="198"/>
      <c r="H142" s="198"/>
      <c r="I142" s="198"/>
      <c r="J142" s="11"/>
      <c r="K142" s="6"/>
      <c r="L142" s="92"/>
      <c r="M142" s="200"/>
      <c r="N142" s="200"/>
      <c r="O142" s="200"/>
      <c r="P142" s="198"/>
      <c r="Q142" s="198"/>
      <c r="R142" s="198"/>
      <c r="S142" s="198"/>
      <c r="T142" s="11"/>
      <c r="V142" s="230"/>
      <c r="W142" s="230"/>
    </row>
    <row r="143" spans="1:24" ht="4.2" hidden="1" customHeight="1" x14ac:dyDescent="0.25">
      <c r="B143" s="199"/>
      <c r="C143" s="200"/>
      <c r="D143" s="200"/>
      <c r="E143" s="200"/>
      <c r="F143" s="198"/>
      <c r="G143" s="198"/>
      <c r="H143" s="198"/>
      <c r="I143" s="198"/>
      <c r="J143" s="11"/>
      <c r="K143" s="6"/>
      <c r="L143" s="92"/>
      <c r="M143" s="200"/>
      <c r="N143" s="200"/>
      <c r="O143" s="200"/>
      <c r="P143" s="198"/>
      <c r="Q143" s="198"/>
      <c r="R143" s="198"/>
      <c r="S143" s="198"/>
      <c r="T143" s="11"/>
      <c r="W143" s="230"/>
    </row>
    <row r="144" spans="1:24" ht="49.5" hidden="1" customHeight="1" x14ac:dyDescent="0.25">
      <c r="B144" s="18"/>
      <c r="C144" s="385"/>
      <c r="D144" s="386"/>
      <c r="E144" s="386"/>
      <c r="F144" s="386"/>
      <c r="G144" s="386"/>
      <c r="H144" s="386"/>
      <c r="I144" s="387"/>
      <c r="J144" s="28"/>
      <c r="K144" s="106"/>
      <c r="L144" s="92"/>
      <c r="M144" s="200"/>
      <c r="N144" s="200"/>
      <c r="O144" s="200"/>
      <c r="P144" s="198"/>
      <c r="Q144" s="198"/>
      <c r="R144" s="198"/>
      <c r="S144" s="198"/>
      <c r="T144" s="28"/>
      <c r="W144" s="230"/>
    </row>
    <row r="145" spans="2:54" ht="3.6" hidden="1" customHeight="1" x14ac:dyDescent="0.25">
      <c r="B145" s="18"/>
      <c r="C145" s="388"/>
      <c r="D145" s="389"/>
      <c r="E145" s="389"/>
      <c r="F145" s="389"/>
      <c r="G145" s="389"/>
      <c r="H145" s="389"/>
      <c r="I145" s="390"/>
      <c r="J145" s="28"/>
      <c r="L145" s="92"/>
      <c r="M145" s="200"/>
      <c r="N145" s="200"/>
      <c r="O145" s="200"/>
      <c r="P145" s="198"/>
      <c r="Q145" s="198"/>
      <c r="R145" s="198"/>
      <c r="S145" s="198"/>
      <c r="T145" s="28"/>
      <c r="W145" s="230"/>
    </row>
    <row r="146" spans="2:54" ht="13.2" hidden="1" customHeight="1" x14ac:dyDescent="0.25">
      <c r="B146" s="18"/>
      <c r="C146" s="391" t="s">
        <v>48</v>
      </c>
      <c r="D146" s="344"/>
      <c r="E146" s="344"/>
      <c r="F146" s="344"/>
      <c r="G146" s="344"/>
      <c r="H146" s="344"/>
      <c r="I146" s="392"/>
      <c r="J146" s="28"/>
      <c r="L146" s="92"/>
      <c r="M146" s="200"/>
      <c r="N146" s="200"/>
      <c r="O146" s="200"/>
      <c r="P146" s="198"/>
      <c r="Q146" s="198"/>
      <c r="R146" s="198"/>
      <c r="S146" s="198"/>
      <c r="T146" s="28"/>
      <c r="W146" s="230"/>
    </row>
    <row r="147" spans="2:54" ht="10.95" hidden="1" customHeight="1" x14ac:dyDescent="0.25">
      <c r="B147" s="18"/>
      <c r="C147" s="391"/>
      <c r="D147" s="344"/>
      <c r="E147" s="344"/>
      <c r="F147" s="344"/>
      <c r="G147" s="344"/>
      <c r="H147" s="344"/>
      <c r="I147" s="392"/>
      <c r="J147" s="28"/>
      <c r="L147" s="92"/>
      <c r="M147" s="200"/>
      <c r="N147" s="200"/>
      <c r="O147" s="200"/>
      <c r="P147" s="198"/>
      <c r="Q147" s="198"/>
      <c r="R147" s="198"/>
      <c r="S147" s="198"/>
      <c r="T147" s="28"/>
      <c r="W147" s="230"/>
    </row>
    <row r="148" spans="2:54" ht="13.2" hidden="1" customHeight="1" x14ac:dyDescent="0.25">
      <c r="B148" s="18"/>
      <c r="C148" s="310"/>
      <c r="D148" s="311"/>
      <c r="E148" s="312"/>
      <c r="F148" s="313"/>
      <c r="G148" s="314"/>
      <c r="H148" s="314"/>
      <c r="I148" s="315"/>
      <c r="J148" s="28"/>
      <c r="L148" s="92"/>
      <c r="M148" s="200"/>
      <c r="N148" s="200"/>
      <c r="O148" s="200"/>
      <c r="P148" s="198"/>
      <c r="Q148" s="198"/>
      <c r="R148" s="198"/>
      <c r="S148" s="198"/>
      <c r="T148" s="28"/>
      <c r="W148" s="230"/>
    </row>
    <row r="149" spans="2:54" ht="13.2" hidden="1" customHeight="1" x14ac:dyDescent="0.25">
      <c r="B149" s="18"/>
      <c r="C149" s="310"/>
      <c r="D149" s="311"/>
      <c r="E149" s="312"/>
      <c r="F149" s="313"/>
      <c r="G149" s="314"/>
      <c r="H149" s="314"/>
      <c r="I149" s="315"/>
      <c r="J149" s="28"/>
      <c r="L149" s="92"/>
      <c r="M149" s="200"/>
      <c r="N149" s="200"/>
      <c r="O149" s="200"/>
      <c r="P149" s="198"/>
      <c r="Q149" s="198"/>
      <c r="R149" s="198"/>
      <c r="S149" s="198"/>
      <c r="T149" s="28"/>
      <c r="W149" s="230"/>
    </row>
    <row r="150" spans="2:54" hidden="1" x14ac:dyDescent="0.25">
      <c r="B150" s="18"/>
      <c r="C150" s="71" t="s">
        <v>18</v>
      </c>
      <c r="D150" s="72"/>
      <c r="E150" s="72"/>
      <c r="F150" s="71"/>
      <c r="G150" s="72"/>
      <c r="H150" s="72"/>
      <c r="I150" s="73" t="s">
        <v>49</v>
      </c>
      <c r="J150" s="28"/>
      <c r="L150" s="92"/>
      <c r="M150" s="200"/>
      <c r="N150" s="200"/>
      <c r="O150" s="200"/>
      <c r="P150" s="198"/>
      <c r="Q150" s="198"/>
      <c r="R150" s="198"/>
      <c r="S150" s="198"/>
      <c r="T150" s="28"/>
    </row>
    <row r="151" spans="2:54" ht="12.75" hidden="1" customHeight="1" x14ac:dyDescent="0.25">
      <c r="B151" s="18"/>
      <c r="C151" s="16"/>
      <c r="D151" s="16"/>
      <c r="E151" s="303"/>
      <c r="F151" s="303"/>
      <c r="G151" s="303"/>
      <c r="H151" s="303"/>
      <c r="I151" s="96"/>
      <c r="J151" s="28"/>
      <c r="L151" s="92"/>
      <c r="M151" s="200"/>
      <c r="N151" s="200"/>
      <c r="O151" s="200"/>
      <c r="P151" s="198"/>
      <c r="Q151" s="198"/>
      <c r="R151" s="198"/>
      <c r="S151" s="198"/>
      <c r="T151" s="28"/>
    </row>
    <row r="152" spans="2:54" ht="6.75" hidden="1" customHeight="1" x14ac:dyDescent="0.25">
      <c r="B152" s="18"/>
      <c r="C152" s="27"/>
      <c r="D152" s="27"/>
      <c r="E152" s="27"/>
      <c r="F152" s="27"/>
      <c r="G152" s="27"/>
      <c r="H152" s="27"/>
      <c r="I152" s="27"/>
      <c r="J152" s="28"/>
      <c r="L152" s="18"/>
      <c r="M152" s="27"/>
      <c r="N152" s="27"/>
      <c r="O152" s="27"/>
      <c r="P152" s="27"/>
      <c r="Q152" s="27"/>
      <c r="R152" s="27"/>
      <c r="S152" s="27"/>
      <c r="T152" s="28"/>
      <c r="U152" s="219"/>
      <c r="V152" s="219"/>
      <c r="W152" s="219"/>
      <c r="X152" s="97"/>
      <c r="Y152" s="41"/>
    </row>
    <row r="153" spans="2:54" ht="6.75" customHeight="1" x14ac:dyDescent="0.25">
      <c r="B153" s="18"/>
      <c r="C153" s="27"/>
      <c r="D153" s="27"/>
      <c r="E153" s="27"/>
      <c r="F153" s="27"/>
      <c r="G153" s="27"/>
      <c r="H153" s="27"/>
      <c r="I153" s="27"/>
      <c r="J153" s="28"/>
      <c r="L153" s="18"/>
      <c r="M153" s="27"/>
      <c r="N153" s="27"/>
      <c r="O153" s="27"/>
      <c r="P153" s="27"/>
      <c r="Q153" s="27"/>
      <c r="R153" s="27"/>
      <c r="S153" s="27"/>
      <c r="T153" s="28"/>
      <c r="X153" s="97"/>
      <c r="Y153" s="41"/>
    </row>
    <row r="154" spans="2:54" s="41" customFormat="1" x14ac:dyDescent="0.25">
      <c r="B154" s="1" t="s">
        <v>50</v>
      </c>
      <c r="C154" s="203"/>
      <c r="D154" s="203"/>
      <c r="E154" s="203"/>
      <c r="F154" s="203"/>
      <c r="G154" s="203"/>
      <c r="H154" s="203"/>
      <c r="I154" s="203"/>
      <c r="J154" s="20"/>
      <c r="K154" s="2"/>
      <c r="L154" s="1" t="s">
        <v>50</v>
      </c>
      <c r="M154" s="203"/>
      <c r="N154" s="203"/>
      <c r="O154" s="203"/>
      <c r="P154" s="203"/>
      <c r="Q154" s="203"/>
      <c r="R154" s="203"/>
      <c r="S154" s="203"/>
      <c r="T154" s="20"/>
      <c r="U154" s="74"/>
      <c r="V154" s="74"/>
      <c r="W154" s="74"/>
      <c r="X154" s="97"/>
    </row>
    <row r="155" spans="2:54" s="41" customFormat="1" ht="10.5" customHeight="1" x14ac:dyDescent="0.25">
      <c r="B155" s="1"/>
      <c r="C155" s="203"/>
      <c r="D155" s="203"/>
      <c r="E155" s="203"/>
      <c r="F155" s="203"/>
      <c r="G155" s="203"/>
      <c r="H155" s="203"/>
      <c r="I155" s="203"/>
      <c r="J155" s="20"/>
      <c r="K155" s="2"/>
      <c r="L155" s="1"/>
      <c r="M155" s="203"/>
      <c r="N155" s="203"/>
      <c r="O155" s="203"/>
      <c r="P155" s="203"/>
      <c r="Q155" s="203"/>
      <c r="R155" s="203"/>
      <c r="S155" s="203"/>
      <c r="T155" s="20"/>
      <c r="U155" s="74"/>
      <c r="V155" s="74"/>
      <c r="W155" s="74"/>
      <c r="X155" s="97"/>
      <c r="AN155" s="2"/>
      <c r="AO155" s="2"/>
      <c r="AP155" s="2"/>
      <c r="AQ155" s="2"/>
      <c r="AR155" s="2"/>
      <c r="AS155" s="2"/>
    </row>
    <row r="156" spans="2:54" s="41" customFormat="1" x14ac:dyDescent="0.25">
      <c r="B156" s="1"/>
      <c r="C156" s="325" t="s">
        <v>51</v>
      </c>
      <c r="D156" s="325"/>
      <c r="E156" s="325"/>
      <c r="F156" s="204"/>
      <c r="G156" s="205"/>
      <c r="H156" s="205"/>
      <c r="I156" s="205"/>
      <c r="J156" s="206"/>
      <c r="K156" s="207"/>
      <c r="L156" s="208"/>
      <c r="M156" s="325" t="s">
        <v>51</v>
      </c>
      <c r="N156" s="325"/>
      <c r="O156" s="325"/>
      <c r="P156" s="204"/>
      <c r="Q156" s="205"/>
      <c r="R156" s="205"/>
      <c r="S156" s="205"/>
      <c r="T156" s="20"/>
      <c r="U156" s="74"/>
      <c r="V156" s="74"/>
      <c r="W156" s="74"/>
      <c r="X156" s="97"/>
      <c r="Y156" s="2"/>
      <c r="AN156" s="2"/>
      <c r="AO156" s="2"/>
      <c r="AP156" s="2"/>
      <c r="AQ156" s="2"/>
      <c r="AR156" s="2"/>
      <c r="AS156" s="2"/>
    </row>
    <row r="157" spans="2:54" s="41" customFormat="1" ht="7.95" customHeight="1" x14ac:dyDescent="0.25">
      <c r="B157" s="1"/>
      <c r="C157" s="204"/>
      <c r="D157" s="204"/>
      <c r="E157" s="204"/>
      <c r="F157" s="204"/>
      <c r="G157" s="204"/>
      <c r="H157" s="204"/>
      <c r="I157" s="204"/>
      <c r="J157" s="206"/>
      <c r="K157" s="207"/>
      <c r="L157" s="208"/>
      <c r="M157" s="204"/>
      <c r="N157" s="204"/>
      <c r="O157" s="204"/>
      <c r="P157" s="204"/>
      <c r="Q157" s="204"/>
      <c r="R157" s="204"/>
      <c r="S157" s="204"/>
      <c r="T157" s="20"/>
      <c r="U157" s="74"/>
      <c r="V157" s="74"/>
      <c r="W157" s="74"/>
      <c r="X157" s="97"/>
      <c r="Y157" s="97"/>
      <c r="AN157" s="2"/>
      <c r="AO157" s="2"/>
      <c r="AP157" s="2"/>
      <c r="AQ157" s="2"/>
      <c r="AR157" s="2"/>
      <c r="AS157" s="2"/>
    </row>
    <row r="158" spans="2:54" s="41" customFormat="1" ht="13.8" customHeight="1" x14ac:dyDescent="0.3">
      <c r="B158" s="1"/>
      <c r="C158" s="395" t="s">
        <v>52</v>
      </c>
      <c r="D158" s="396"/>
      <c r="E158" s="397"/>
      <c r="F158" s="209"/>
      <c r="G158" s="301" t="s">
        <v>53</v>
      </c>
      <c r="H158" s="302"/>
      <c r="I158" s="210"/>
      <c r="J158" s="206"/>
      <c r="K158" s="207"/>
      <c r="L158" s="208"/>
      <c r="M158" s="211" t="s">
        <v>96</v>
      </c>
      <c r="N158" s="204"/>
      <c r="O158" s="301" t="s">
        <v>54</v>
      </c>
      <c r="P158" s="302"/>
      <c r="Q158" s="212"/>
      <c r="R158" s="301"/>
      <c r="S158" s="302"/>
      <c r="T158" s="20"/>
      <c r="U158" s="74"/>
      <c r="V158" s="74"/>
      <c r="W158" s="74"/>
      <c r="X158" s="97"/>
      <c r="Y158" s="97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2:54" ht="9.6" customHeight="1" x14ac:dyDescent="0.25">
      <c r="B159" s="213"/>
      <c r="C159" s="214"/>
      <c r="D159" s="214"/>
      <c r="E159" s="214"/>
      <c r="F159" s="214"/>
      <c r="G159" s="214"/>
      <c r="H159" s="215"/>
      <c r="I159" s="216"/>
      <c r="J159" s="217"/>
      <c r="K159" s="207"/>
      <c r="L159" s="213"/>
      <c r="M159" s="214"/>
      <c r="N159" s="214"/>
      <c r="O159" s="214"/>
      <c r="P159" s="214"/>
      <c r="Q159" s="214"/>
      <c r="R159" s="215"/>
      <c r="S159" s="216"/>
      <c r="T159" s="28"/>
      <c r="X159" s="97"/>
      <c r="Z159" s="97"/>
      <c r="AA159" s="97"/>
      <c r="AB159" s="97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</row>
    <row r="160" spans="2:54" ht="22.2" customHeight="1" x14ac:dyDescent="0.25">
      <c r="H160" s="4"/>
      <c r="I160" s="4"/>
      <c r="K160" s="4"/>
      <c r="X160" s="230"/>
      <c r="Y160" s="230"/>
    </row>
    <row r="162" spans="3:23" ht="13.8" hidden="1" thickBot="1" x14ac:dyDescent="0.3">
      <c r="C162" s="180" t="s">
        <v>30</v>
      </c>
      <c r="D162" s="181"/>
      <c r="E162" s="182" t="s">
        <v>31</v>
      </c>
      <c r="F162" s="173"/>
      <c r="G162" s="173"/>
      <c r="H162" s="170"/>
      <c r="I162" s="167"/>
      <c r="M162" s="182" t="s">
        <v>32</v>
      </c>
      <c r="N162" s="173"/>
      <c r="O162" s="173"/>
      <c r="P162" s="170"/>
      <c r="Q162" s="167"/>
    </row>
    <row r="163" spans="3:23" hidden="1" x14ac:dyDescent="0.25">
      <c r="C163" s="383" t="s">
        <v>33</v>
      </c>
      <c r="D163" s="179"/>
      <c r="E163" s="183" t="s">
        <v>37</v>
      </c>
      <c r="F163" s="185"/>
      <c r="G163" s="185"/>
      <c r="H163" s="186"/>
      <c r="I163" s="187"/>
      <c r="J163" s="16"/>
      <c r="L163" s="16"/>
      <c r="M163" s="183" t="s">
        <v>38</v>
      </c>
      <c r="N163" s="185"/>
      <c r="O163" s="185"/>
      <c r="P163" s="186"/>
      <c r="Q163" s="187"/>
    </row>
    <row r="164" spans="3:23" hidden="1" x14ac:dyDescent="0.25">
      <c r="C164" s="383"/>
      <c r="D164" s="179"/>
      <c r="E164" s="184" t="s">
        <v>36</v>
      </c>
      <c r="F164" s="174"/>
      <c r="G164" s="174"/>
      <c r="H164" s="171"/>
      <c r="I164" s="168"/>
      <c r="J164" s="16"/>
      <c r="L164" s="16"/>
      <c r="M164" s="184" t="s">
        <v>39</v>
      </c>
      <c r="N164" s="174"/>
      <c r="O164" s="174"/>
      <c r="P164" s="171"/>
      <c r="Q164" s="168"/>
    </row>
    <row r="165" spans="3:23" hidden="1" x14ac:dyDescent="0.25">
      <c r="C165" s="383"/>
      <c r="D165" s="179"/>
      <c r="E165" s="184" t="s">
        <v>34</v>
      </c>
      <c r="F165" s="174"/>
      <c r="G165" s="174"/>
      <c r="H165" s="171"/>
      <c r="I165" s="168"/>
      <c r="M165" s="184" t="s">
        <v>34</v>
      </c>
      <c r="N165" s="174"/>
      <c r="O165" s="174"/>
      <c r="P165" s="171"/>
      <c r="Q165" s="168"/>
    </row>
    <row r="166" spans="3:23" ht="13.8" hidden="1" thickBot="1" x14ac:dyDescent="0.3">
      <c r="C166" s="384"/>
      <c r="D166" s="178"/>
      <c r="E166" s="188" t="s">
        <v>35</v>
      </c>
      <c r="F166" s="175"/>
      <c r="G166" s="175"/>
      <c r="H166" s="172"/>
      <c r="I166" s="169"/>
      <c r="M166" s="188" t="s">
        <v>35</v>
      </c>
      <c r="N166" s="175"/>
      <c r="O166" s="175"/>
      <c r="P166" s="172"/>
      <c r="Q166" s="169"/>
    </row>
    <row r="167" spans="3:23" hidden="1" x14ac:dyDescent="0.25">
      <c r="C167" s="74"/>
      <c r="D167" s="74"/>
      <c r="E167" s="176"/>
      <c r="F167" s="176"/>
      <c r="G167" s="176"/>
      <c r="H167" s="74"/>
      <c r="I167" s="74"/>
      <c r="J167" s="176"/>
      <c r="K167" s="74"/>
      <c r="L167" s="176"/>
      <c r="M167" s="176"/>
      <c r="P167" s="33"/>
      <c r="Q167" s="16"/>
    </row>
    <row r="168" spans="3:23" hidden="1" x14ac:dyDescent="0.25">
      <c r="H168" s="4"/>
      <c r="I168" s="4"/>
      <c r="J168" s="177"/>
      <c r="K168" s="4"/>
      <c r="L168" s="177"/>
      <c r="M168" s="177"/>
      <c r="P168" s="33"/>
      <c r="Q168" s="16"/>
    </row>
    <row r="169" spans="3:23" x14ac:dyDescent="0.25">
      <c r="H169" s="4"/>
      <c r="I169" s="177"/>
      <c r="K169" s="4"/>
      <c r="O169" s="33"/>
      <c r="P169" s="34"/>
    </row>
    <row r="170" spans="3:23" x14ac:dyDescent="0.25">
      <c r="H170" s="4"/>
      <c r="I170" s="177"/>
      <c r="K170" s="4"/>
      <c r="M170" s="33"/>
      <c r="N170" s="34"/>
      <c r="P170" s="16"/>
    </row>
    <row r="171" spans="3:23" x14ac:dyDescent="0.25">
      <c r="W171" s="230"/>
    </row>
  </sheetData>
  <sheetProtection algorithmName="SHA-512" hashValue="qDx4Q83vj7WBe5e5g6Lhs9+ba4jE2jTaZizgBq1A7AtdNRhkWvgfEhXkTaqC9Hi9iCC6S3kRmDxXYnIdxW9lTQ==" saltValue="r+d1XT6PMZ63gtwWdITCVA==" spinCount="100000" sheet="1" objects="1" scenarios="1"/>
  <mergeCells count="180">
    <mergeCell ref="H4:I4"/>
    <mergeCell ref="R4:S4"/>
    <mergeCell ref="C99:F99"/>
    <mergeCell ref="G99:H99"/>
    <mergeCell ref="M99:P99"/>
    <mergeCell ref="Q99:R99"/>
    <mergeCell ref="C100:F100"/>
    <mergeCell ref="G100:H100"/>
    <mergeCell ref="M100:P100"/>
    <mergeCell ref="Q100:R100"/>
    <mergeCell ref="C62:F62"/>
    <mergeCell ref="G62:H62"/>
    <mergeCell ref="M62:P62"/>
    <mergeCell ref="Q62:R62"/>
    <mergeCell ref="P50:S50"/>
    <mergeCell ref="M52:S52"/>
    <mergeCell ref="C76:F76"/>
    <mergeCell ref="G76:H76"/>
    <mergeCell ref="G65:H65"/>
    <mergeCell ref="M17:R17"/>
    <mergeCell ref="M18:R18"/>
    <mergeCell ref="M19:R19"/>
    <mergeCell ref="M45:S45"/>
    <mergeCell ref="C63:F63"/>
    <mergeCell ref="M106:S106"/>
    <mergeCell ref="B89:I89"/>
    <mergeCell ref="M89:S89"/>
    <mergeCell ref="C102:F102"/>
    <mergeCell ref="G102:H102"/>
    <mergeCell ref="M97:P97"/>
    <mergeCell ref="Q97:R97"/>
    <mergeCell ref="M98:P98"/>
    <mergeCell ref="Q98:R98"/>
    <mergeCell ref="C91:H91"/>
    <mergeCell ref="C93:H93"/>
    <mergeCell ref="G97:H97"/>
    <mergeCell ref="G98:H98"/>
    <mergeCell ref="C97:F97"/>
    <mergeCell ref="C98:F98"/>
    <mergeCell ref="M102:P102"/>
    <mergeCell ref="Q102:R102"/>
    <mergeCell ref="C78:F78"/>
    <mergeCell ref="G78:H78"/>
    <mergeCell ref="M78:P78"/>
    <mergeCell ref="Q78:R78"/>
    <mergeCell ref="C95:F95"/>
    <mergeCell ref="G95:H95"/>
    <mergeCell ref="M95:P95"/>
    <mergeCell ref="Q95:R95"/>
    <mergeCell ref="C96:F96"/>
    <mergeCell ref="G96:H96"/>
    <mergeCell ref="M96:P96"/>
    <mergeCell ref="Q96:R96"/>
    <mergeCell ref="M81:P81"/>
    <mergeCell ref="M79:P79"/>
    <mergeCell ref="C80:F80"/>
    <mergeCell ref="Q81:R81"/>
    <mergeCell ref="C163:C166"/>
    <mergeCell ref="C121:G121"/>
    <mergeCell ref="C122:G122"/>
    <mergeCell ref="C123:G123"/>
    <mergeCell ref="C124:G124"/>
    <mergeCell ref="G84:H84"/>
    <mergeCell ref="F149:I149"/>
    <mergeCell ref="C144:I144"/>
    <mergeCell ref="C145:I145"/>
    <mergeCell ref="C146:I147"/>
    <mergeCell ref="C116:I116"/>
    <mergeCell ref="C156:E156"/>
    <mergeCell ref="C114:I114"/>
    <mergeCell ref="C158:E158"/>
    <mergeCell ref="G158:H158"/>
    <mergeCell ref="C112:H112"/>
    <mergeCell ref="C110:F110"/>
    <mergeCell ref="G110:H110"/>
    <mergeCell ref="C106:I106"/>
    <mergeCell ref="C19:H19"/>
    <mergeCell ref="B26:C27"/>
    <mergeCell ref="O27:S27"/>
    <mergeCell ref="O25:P25"/>
    <mergeCell ref="G61:H61"/>
    <mergeCell ref="B40:G41"/>
    <mergeCell ref="G43:J43"/>
    <mergeCell ref="Q43:T43"/>
    <mergeCell ref="M35:R35"/>
    <mergeCell ref="C35:H35"/>
    <mergeCell ref="C70:F70"/>
    <mergeCell ref="C61:F61"/>
    <mergeCell ref="C64:F64"/>
    <mergeCell ref="M64:P64"/>
    <mergeCell ref="C60:F60"/>
    <mergeCell ref="N5:S5"/>
    <mergeCell ref="D5:I5"/>
    <mergeCell ref="L40:Q41"/>
    <mergeCell ref="F50:I50"/>
    <mergeCell ref="C12:H12"/>
    <mergeCell ref="C14:H14"/>
    <mergeCell ref="C52:I52"/>
    <mergeCell ref="E25:F25"/>
    <mergeCell ref="C45:I45"/>
    <mergeCell ref="E27:I27"/>
    <mergeCell ref="E29:I29"/>
    <mergeCell ref="H25:I25"/>
    <mergeCell ref="R25:S25"/>
    <mergeCell ref="M12:R12"/>
    <mergeCell ref="M14:R14"/>
    <mergeCell ref="C17:H17"/>
    <mergeCell ref="C18:H18"/>
    <mergeCell ref="Q63:R63"/>
    <mergeCell ref="C65:F65"/>
    <mergeCell ref="Q110:R110"/>
    <mergeCell ref="O29:S29"/>
    <mergeCell ref="M76:P76"/>
    <mergeCell ref="G60:H60"/>
    <mergeCell ref="Q60:R60"/>
    <mergeCell ref="Q77:R77"/>
    <mergeCell ref="M60:P60"/>
    <mergeCell ref="M61:P61"/>
    <mergeCell ref="M119:S119"/>
    <mergeCell ref="Q64:R64"/>
    <mergeCell ref="Q65:R65"/>
    <mergeCell ref="M65:P65"/>
    <mergeCell ref="G81:H81"/>
    <mergeCell ref="G79:H79"/>
    <mergeCell ref="G77:H77"/>
    <mergeCell ref="G80:H80"/>
    <mergeCell ref="G68:H68"/>
    <mergeCell ref="Q68:R68"/>
    <mergeCell ref="Q80:R80"/>
    <mergeCell ref="M70:P70"/>
    <mergeCell ref="M68:P68"/>
    <mergeCell ref="M63:P63"/>
    <mergeCell ref="Q61:R61"/>
    <mergeCell ref="G63:H63"/>
    <mergeCell ref="M113:R113"/>
    <mergeCell ref="M121:S131"/>
    <mergeCell ref="C118:G119"/>
    <mergeCell ref="Q76:R76"/>
    <mergeCell ref="C79:F79"/>
    <mergeCell ref="C77:F77"/>
    <mergeCell ref="C81:F81"/>
    <mergeCell ref="G64:H64"/>
    <mergeCell ref="C68:F68"/>
    <mergeCell ref="M80:P80"/>
    <mergeCell ref="M77:P77"/>
    <mergeCell ref="M112:R112"/>
    <mergeCell ref="C84:F84"/>
    <mergeCell ref="C86:F86"/>
    <mergeCell ref="M84:P84"/>
    <mergeCell ref="M86:P86"/>
    <mergeCell ref="Q84:R84"/>
    <mergeCell ref="M116:S116"/>
    <mergeCell ref="M110:P110"/>
    <mergeCell ref="M117:S117"/>
    <mergeCell ref="C117:I117"/>
    <mergeCell ref="C131:G131"/>
    <mergeCell ref="M118:S118"/>
    <mergeCell ref="Q79:R79"/>
    <mergeCell ref="O158:P158"/>
    <mergeCell ref="R158:S158"/>
    <mergeCell ref="E151:H151"/>
    <mergeCell ref="C138:E138"/>
    <mergeCell ref="E133:H133"/>
    <mergeCell ref="C137:I137"/>
    <mergeCell ref="C136:I136"/>
    <mergeCell ref="C135:I135"/>
    <mergeCell ref="C148:E148"/>
    <mergeCell ref="F148:I148"/>
    <mergeCell ref="C149:E149"/>
    <mergeCell ref="M134:S140"/>
    <mergeCell ref="M156:O156"/>
    <mergeCell ref="M114:S114"/>
    <mergeCell ref="M120:S120"/>
    <mergeCell ref="H118:I118"/>
    <mergeCell ref="C125:G125"/>
    <mergeCell ref="C126:G126"/>
    <mergeCell ref="C127:G127"/>
    <mergeCell ref="C128:G128"/>
    <mergeCell ref="C129:G129"/>
    <mergeCell ref="C130:G130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85" fitToHeight="3" orientation="portrait" r:id="rId1"/>
  <headerFooter alignWithMargins="0">
    <oddHeader>&amp;L&amp;"Arial,Fett"&amp;16Anlage zur Beschreibung der Maßnahmen&amp;R&amp;8Datum der Bearbeitung &amp;D&amp;"Arial,Fett"&amp;18
A  &amp;"Arial,Standard"&amp;10Anteilfinanzierung</oddHeader>
    <oddFooter>&amp;R&amp;8&amp;F</oddFooter>
  </headerFooter>
  <rowBreaks count="2" manualBreakCount="2">
    <brk id="54" max="19" man="1"/>
    <brk id="107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Wegebau</vt:lpstr>
      <vt:lpstr>Wegebau!Druckbereich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Heilken, Martin</cp:lastModifiedBy>
  <cp:lastPrinted>2023-07-21T05:26:48Z</cp:lastPrinted>
  <dcterms:created xsi:type="dcterms:W3CDTF">2003-06-26T06:41:09Z</dcterms:created>
  <dcterms:modified xsi:type="dcterms:W3CDTF">2026-04-28T09:42:03Z</dcterms:modified>
</cp:coreProperties>
</file>