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H:\Geschäftsstelle Forst\Änderung PKW 02.02.2026\NEU\"/>
    </mc:Choice>
  </mc:AlternateContent>
  <xr:revisionPtr revIDLastSave="0" documentId="8_{F4D93F48-618D-4059-BBBB-49361CDA54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lage zum Antrag" sheetId="19" r:id="rId1"/>
    <sheet name="Anlage zum Verwendungsnachweis" sheetId="20" r:id="rId2"/>
  </sheets>
  <definedNames>
    <definedName name="_xlnm.Print_Area" localSheetId="0">'Anlage zum Antrag'!$A$1:$J$144</definedName>
    <definedName name="_xlnm.Print_Area" localSheetId="1">'Anlage zum Verwendungsnachweis'!$A$1:$J$148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2" i="19" l="1"/>
  <c r="B69" i="19"/>
  <c r="C70" i="19" s="1"/>
  <c r="F52" i="20"/>
  <c r="F61" i="20"/>
  <c r="F61" i="19"/>
  <c r="B81" i="20"/>
  <c r="G81" i="20" s="1"/>
  <c r="G66" i="20"/>
  <c r="G76" i="20"/>
  <c r="C78" i="20" s="1"/>
  <c r="C77" i="19"/>
  <c r="I81" i="20"/>
  <c r="G80" i="19"/>
  <c r="I80" i="19" s="1"/>
  <c r="C80" i="19"/>
  <c r="G89" i="20"/>
  <c r="F43" i="20"/>
  <c r="F41" i="20"/>
  <c r="F39" i="20"/>
  <c r="F37" i="20"/>
  <c r="B22" i="20"/>
  <c r="I106" i="20" l="1"/>
  <c r="G105" i="19"/>
  <c r="C81" i="20"/>
  <c r="B19" i="20"/>
  <c r="B15" i="20"/>
  <c r="B13" i="20"/>
  <c r="B25" i="20"/>
  <c r="E106" i="20"/>
  <c r="G106" i="20" s="1"/>
  <c r="E110" i="20"/>
  <c r="G110" i="20" s="1"/>
  <c r="H103" i="20"/>
  <c r="I110" i="20" s="1"/>
  <c r="H102" i="19"/>
  <c r="G109" i="19" s="1"/>
  <c r="I94" i="19" l="1"/>
  <c r="C82" i="19" l="1"/>
  <c r="I2" i="20" l="1"/>
  <c r="I82" i="20" l="1"/>
  <c r="D81" i="20" l="1"/>
  <c r="I95" i="20"/>
  <c r="I84" i="20" l="1"/>
  <c r="I108" i="20" s="1"/>
  <c r="D8" i="20"/>
  <c r="E108" i="20" l="1"/>
  <c r="G108" i="20" s="1"/>
  <c r="B14" i="20"/>
  <c r="B20" i="20"/>
  <c r="F66" i="20"/>
  <c r="I82" i="19" l="1"/>
  <c r="G107" i="19" l="1"/>
  <c r="H111" i="19" s="1"/>
  <c r="H112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 Elberfeld</author>
    <author>Heilken, Martin</author>
  </authors>
  <commentList>
    <comment ref="B80" authorId="0" shapeId="0" xr:uid="{00000000-0006-0000-0000-000002000000}">
      <text>
        <r>
          <rPr>
            <b/>
            <sz val="8"/>
            <color indexed="81"/>
            <rFont val="Arial"/>
            <family val="2"/>
          </rPr>
          <t xml:space="preserve">
5.1.2.1 - Anlage 4
</t>
        </r>
        <r>
          <rPr>
            <sz val="8"/>
            <color indexed="81"/>
            <rFont val="Arial"/>
            <family val="2"/>
          </rPr>
          <t>10                 Pflege zur Übernahme vorhandener NVI
11                 Künstliche Begründung</t>
        </r>
        <r>
          <rPr>
            <b/>
            <sz val="8"/>
            <color indexed="81"/>
            <rFont val="Arial"/>
            <family val="2"/>
          </rPr>
          <t xml:space="preserve">
------------------------------------------------------------------
5.1.2.2 - Anlage 4
WET       Hauptbaumarten    Nebenbaumarten                                  
                   50 - 70 %            20 - 40 %                       </t>
        </r>
        <r>
          <rPr>
            <sz val="8"/>
            <color indexed="81"/>
            <rFont val="Arial"/>
            <family val="2"/>
          </rPr>
          <t xml:space="preserve">
------------------------------------------------------------------
12                 Eiche               Bu oder HBu                                     
13                 Eiche               Edel-LH ***                             </t>
        </r>
        <r>
          <rPr>
            <u/>
            <sz val="8"/>
            <color indexed="81"/>
            <rFont val="Arial"/>
            <family val="2"/>
          </rPr>
          <t xml:space="preserve">
14                 Eiche               Birke / Kiefer                       </t>
        </r>
        <r>
          <rPr>
            <sz val="8"/>
            <color indexed="81"/>
            <rFont val="Arial"/>
            <family val="2"/>
          </rPr>
          <t xml:space="preserve">             
20                 Buche              nicht vorgegeben              
21                 Buche              Eiche oder Roteiche                 
23                 Buche              Edel-NH ***                                   
27                 Buche              Lärche                               
28                 Buche              Fi, WT oder KT                 
</t>
        </r>
        <r>
          <rPr>
            <u/>
            <sz val="8"/>
            <color indexed="81"/>
            <rFont val="Arial"/>
            <family val="2"/>
          </rPr>
          <t xml:space="preserve">29                 Buche              Douglasie                          </t>
        </r>
        <r>
          <rPr>
            <sz val="8"/>
            <color indexed="81"/>
            <rFont val="Arial"/>
            <family val="2"/>
          </rPr>
          <t xml:space="preserve">
31                 Edel-LH            Eiche + (Hain-) Buche      
</t>
        </r>
        <r>
          <rPr>
            <u/>
            <sz val="8"/>
            <color indexed="81"/>
            <rFont val="Arial"/>
            <family val="2"/>
          </rPr>
          <t>32                 Edel-LH            Bu / HBu                         _</t>
        </r>
        <r>
          <rPr>
            <sz val="8"/>
            <color indexed="81"/>
            <rFont val="Arial"/>
            <family val="2"/>
          </rPr>
          <t xml:space="preserve">
40                 Schwarzerle     ***                                           
</t>
        </r>
        <r>
          <rPr>
            <u/>
            <sz val="8"/>
            <color indexed="81"/>
            <rFont val="Arial"/>
            <family val="2"/>
          </rPr>
          <t xml:space="preserve">44                 Moorbirke        Schwarzerle                   </t>
        </r>
      </text>
    </comment>
    <comment ref="D80" authorId="1" shapeId="0" xr:uid="{00000000-0006-0000-0000-000003000000}">
      <text>
        <r>
          <rPr>
            <b/>
            <sz val="9"/>
            <color indexed="81"/>
            <rFont val="Segoe UI"/>
            <family val="2"/>
          </rPr>
          <t xml:space="preserve">Anmerkung:
</t>
        </r>
        <r>
          <rPr>
            <sz val="9"/>
            <color indexed="81"/>
            <rFont val="Segoe UI"/>
            <family val="2"/>
          </rPr>
          <t>Falls für einen WET mehrere Baumarten mit verschiedenen Pflanzverbänden einzutragen sind, nutzen Sie bitte das Ausfüllfeld in der &lt; Fachlichen Stellunganhme &gt; für Anmerkungen.</t>
        </r>
      </text>
    </comment>
    <comment ref="I80" authorId="1" shapeId="0" xr:uid="{1D1DEC42-6487-455C-AEAD-4FE01E058DBC}">
      <text>
        <r>
          <rPr>
            <b/>
            <sz val="9"/>
            <color indexed="81"/>
            <rFont val="Segoe UI"/>
            <family val="2"/>
          </rPr>
          <t xml:space="preserve">Anmerkung:
</t>
        </r>
        <r>
          <rPr>
            <sz val="9"/>
            <color indexed="81"/>
            <rFont val="Segoe UI"/>
            <family val="2"/>
          </rPr>
          <t>Falls für einen WET mehrere Baumarten mit verschiedenen Pflanzverbänden einzutragen sind, nutzen Sie bitte das Ausfüllfeld in der &lt; Fachlichen Stellunganhme &gt; für Anmerkungen.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Heilken, Martin</author>
    <author>Ute Elberfeld</author>
    <author>Schürmann, Heiko</author>
  </authors>
  <commentList>
    <comment ref="F66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Anmerkung:</t>
        </r>
        <r>
          <rPr>
            <sz val="8"/>
            <color indexed="81"/>
            <rFont val="Tahoma"/>
            <family val="2"/>
          </rPr>
          <t xml:space="preserve">
max. vier Nachkommastellen einzugeben</t>
        </r>
      </text>
    </comment>
    <comment ref="B81" authorId="1" shapeId="0" xr:uid="{4656CB4C-3E8C-4E1B-9FA0-E4FDD09D747D}">
      <text>
        <r>
          <rPr>
            <b/>
            <sz val="8"/>
            <color indexed="81"/>
            <rFont val="Arial"/>
            <family val="2"/>
          </rPr>
          <t xml:space="preserve">
5.1.2.1 - Anlage 4
</t>
        </r>
        <r>
          <rPr>
            <sz val="8"/>
            <color indexed="81"/>
            <rFont val="Arial"/>
            <family val="2"/>
          </rPr>
          <t>10                 Pflege zur Übernahme vorhandener NVI
11                 Künstliche Begründung</t>
        </r>
        <r>
          <rPr>
            <b/>
            <sz val="8"/>
            <color indexed="81"/>
            <rFont val="Arial"/>
            <family val="2"/>
          </rPr>
          <t xml:space="preserve">
------------------------------------------------------------------
5.1.2.2 - Anlage 4
WET       Hauptbaumarten    Nebenbaumarten                                  
                   50 - 70 %            20 - 40 %                       </t>
        </r>
        <r>
          <rPr>
            <sz val="8"/>
            <color indexed="81"/>
            <rFont val="Arial"/>
            <family val="2"/>
          </rPr>
          <t xml:space="preserve">
------------------------------------------------------------------
12                 Eiche               Bu oder HBu                                     
13                 Eiche               Edel-LH ***                             </t>
        </r>
        <r>
          <rPr>
            <u/>
            <sz val="8"/>
            <color indexed="81"/>
            <rFont val="Arial"/>
            <family val="2"/>
          </rPr>
          <t xml:space="preserve">
14                 Eiche               Birke / Kiefer                       </t>
        </r>
        <r>
          <rPr>
            <sz val="8"/>
            <color indexed="81"/>
            <rFont val="Arial"/>
            <family val="2"/>
          </rPr>
          <t xml:space="preserve">             
20                 Buche              nicht vorgegeben              
21                 Buche              Eiche oder Roteiche                 
23                 Buche              Edel-NH ***                                   
27                 Buche              Lärche                               
28                 Buche              Fi, WT oder KT                 
</t>
        </r>
        <r>
          <rPr>
            <u/>
            <sz val="8"/>
            <color indexed="81"/>
            <rFont val="Arial"/>
            <family val="2"/>
          </rPr>
          <t xml:space="preserve">29                 Buche              Douglasie                          </t>
        </r>
        <r>
          <rPr>
            <sz val="8"/>
            <color indexed="81"/>
            <rFont val="Arial"/>
            <family val="2"/>
          </rPr>
          <t xml:space="preserve">
31                 Edel-LH            Eiche + (Hain-) Buche      
</t>
        </r>
        <r>
          <rPr>
            <u/>
            <sz val="8"/>
            <color indexed="81"/>
            <rFont val="Arial"/>
            <family val="2"/>
          </rPr>
          <t>32                 Edel-LH            Bu / HBu                         _</t>
        </r>
        <r>
          <rPr>
            <sz val="8"/>
            <color indexed="81"/>
            <rFont val="Arial"/>
            <family val="2"/>
          </rPr>
          <t xml:space="preserve">
40                 Schwarzerle     ***                                           
</t>
        </r>
        <r>
          <rPr>
            <u/>
            <sz val="8"/>
            <color indexed="81"/>
            <rFont val="Arial"/>
            <family val="2"/>
          </rPr>
          <t xml:space="preserve">44                 Moorbirke        Schwarzerle                   </t>
        </r>
      </text>
    </comment>
    <comment ref="D81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 xml:space="preserve">Anmerkung:
</t>
        </r>
        <r>
          <rPr>
            <sz val="9"/>
            <color indexed="81"/>
            <rFont val="Segoe UI"/>
            <family val="2"/>
          </rPr>
          <t>Falls für einen WET mehrere Baumarten mit verschiedenen Pflanzverbänden einzutragen sind, nutzen Sie bitte das Ausfüllfeld in der &lt; Fachlichen Stellunganhme &gt; für Anmerkungen.</t>
        </r>
      </text>
    </comment>
    <comment ref="I81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 xml:space="preserve">Anmerkung:
</t>
        </r>
        <r>
          <rPr>
            <sz val="9"/>
            <color indexed="81"/>
            <rFont val="Segoe UI"/>
            <family val="2"/>
          </rPr>
          <t>Falls für einen WET mehrere Baumarten mit verschiedenen Pflanzverbänden einzutragen sind, nutzen Sie bitte das Ausfüllfeld in der &lt; Fachlichen Stellunganhme &gt; für Anmerkungen.</t>
        </r>
      </text>
    </comment>
    <comment ref="F115" authorId="2" shapeId="0" xr:uid="{00000000-0006-0000-0100-000009000000}">
      <text>
        <r>
          <rPr>
            <sz val="9"/>
            <color indexed="81"/>
            <rFont val="Segoe UI"/>
            <family val="2"/>
          </rPr>
          <t>Bitte tragen Sie hier die Namen der am Antrag beteiligten Mitglieder und den auf Sie entfallenden Förderbetrag ein
 (Begründung: Mittelung an Finanzämter)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<sst xmlns="http://schemas.openxmlformats.org/spreadsheetml/2006/main" count="282" uniqueCount="132">
  <si>
    <t>nein</t>
  </si>
  <si>
    <t>ja</t>
  </si>
  <si>
    <t xml:space="preserve">  nein</t>
  </si>
  <si>
    <t xml:space="preserve">  ja</t>
  </si>
  <si>
    <t>Ort, Datum</t>
  </si>
  <si>
    <t xml:space="preserve">  Folgende Belege sind beigefügt:</t>
  </si>
  <si>
    <t xml:space="preserve">  Antragsteller</t>
  </si>
  <si>
    <t xml:space="preserve">  Durchführung wie geplant</t>
  </si>
  <si>
    <r>
      <t xml:space="preserve">  zum </t>
    </r>
    <r>
      <rPr>
        <b/>
        <sz val="8"/>
        <rFont val="Arial"/>
        <family val="2"/>
      </rPr>
      <t>Verwendungsnachweis</t>
    </r>
    <r>
      <rPr>
        <sz val="8"/>
        <rFont val="Arial"/>
        <family val="2"/>
      </rPr>
      <t xml:space="preserve"> vom</t>
    </r>
  </si>
  <si>
    <t>bitte ankreuzen</t>
  </si>
  <si>
    <t>bis …</t>
  </si>
  <si>
    <t xml:space="preserve">  Durchf.-Zeitraum von</t>
  </si>
  <si>
    <t xml:space="preserve">  I. ANTRAGSDATEN</t>
  </si>
  <si>
    <t xml:space="preserve">  I. VERWENDUNGSNACHWEISDATEN</t>
  </si>
  <si>
    <t xml:space="preserve">  (Art, Ort, Durchführungszeitraum)</t>
  </si>
  <si>
    <t xml:space="preserve">  in ha</t>
  </si>
  <si>
    <t>Summe EUR</t>
  </si>
  <si>
    <t>Summe €</t>
  </si>
  <si>
    <t>EUR / ha</t>
  </si>
  <si>
    <t>Karte  (Maßstab 1 : 25.000)</t>
  </si>
  <si>
    <t>Lieferschein</t>
  </si>
  <si>
    <t>II.1.     Fachliche Stellungnahme - insbesondere zu…</t>
  </si>
  <si>
    <t xml:space="preserve">  Flächenermittlungsverfahren</t>
  </si>
  <si>
    <t xml:space="preserve">   • Schäden (Art und Ausmaß),</t>
  </si>
  <si>
    <t xml:space="preserve">   • Bewältigung von Schäden und Folgeschäden extremer Wetter-</t>
  </si>
  <si>
    <t xml:space="preserve">   • Begründung für die gewählte Maßnahme, </t>
  </si>
  <si>
    <t xml:space="preserve">   • und keine Umstände erkennbar sind, die Zweifel an einer</t>
  </si>
  <si>
    <t xml:space="preserve">   • dass die Maßnahmen forstfachlich sinnvoll und zweckmäßig waren</t>
  </si>
  <si>
    <t xml:space="preserve"> in %</t>
  </si>
  <si>
    <t xml:space="preserve">     ereignisse, hier Borkenkäferbefall (Nr. 4 der Fö-RL), </t>
  </si>
  <si>
    <t xml:space="preserve">     ordnungsgemäßen Maßnahmendurchführung wecken oder</t>
  </si>
  <si>
    <t xml:space="preserve">     die Abweichungen bzw. Unregelmäßigkeiten bei der Angabe der</t>
  </si>
  <si>
    <t xml:space="preserve">     abgerechneten Holzmengen oder Flächengrößen begünden</t>
  </si>
  <si>
    <t xml:space="preserve">  Gemarkung</t>
  </si>
  <si>
    <t xml:space="preserve">  Flur / Flurstück</t>
  </si>
  <si>
    <t xml:space="preserve">  Unterabteilung</t>
  </si>
  <si>
    <t xml:space="preserve">  Gesamtfördersumme dieses Antrags (in EUR)</t>
  </si>
  <si>
    <t>Pflanz-
verband</t>
  </si>
  <si>
    <t>Das beantragte Vorhaben wird von mir für forstfachlich notwendig und zweckmäßig gehalten.</t>
  </si>
  <si>
    <t>Maßnahme</t>
  </si>
  <si>
    <t>WET</t>
  </si>
  <si>
    <t>eingeschränkt</t>
  </si>
  <si>
    <t>voll</t>
  </si>
  <si>
    <t>kompatibel mit FFH-Lebensraumtyp?</t>
  </si>
  <si>
    <t xml:space="preserve">     lfd. M.</t>
  </si>
  <si>
    <r>
      <t xml:space="preserve">  Fläche </t>
    </r>
    <r>
      <rPr>
        <u/>
        <sz val="8"/>
        <rFont val="Arial"/>
        <family val="2"/>
      </rPr>
      <t>ges. Anpflanzung</t>
    </r>
  </si>
  <si>
    <t xml:space="preserve">  Möglicher Förderbetrag für b) Waldrand:</t>
  </si>
  <si>
    <r>
      <t xml:space="preserve">   • Sind eventuelle Abweichungen </t>
    </r>
    <r>
      <rPr>
        <b/>
        <u/>
        <sz val="8"/>
        <rFont val="Arial"/>
        <family val="2"/>
      </rPr>
      <t>forstfachlich</t>
    </r>
    <r>
      <rPr>
        <sz val="8"/>
        <rFont val="Arial"/>
        <family val="2"/>
      </rPr>
      <t xml:space="preserve"> begründet?</t>
    </r>
  </si>
  <si>
    <t xml:space="preserve">  Höhe des NH-Anteils im Vorbestand</t>
  </si>
  <si>
    <t>Verjüngungsplan</t>
  </si>
  <si>
    <t>Maßnahmenplan</t>
  </si>
  <si>
    <r>
      <t xml:space="preserve">  (ganz oder tlw. ja=</t>
    </r>
    <r>
      <rPr>
        <b/>
        <sz val="8"/>
        <rFont val="Arial"/>
        <family val="2"/>
      </rPr>
      <t>J</t>
    </r>
    <r>
      <rPr>
        <sz val="8"/>
        <rFont val="Arial"/>
        <family val="2"/>
      </rPr>
      <t>, nein=</t>
    </r>
    <r>
      <rPr>
        <b/>
        <sz val="8"/>
        <rFont val="Arial"/>
        <family val="2"/>
      </rPr>
      <t>N</t>
    </r>
    <r>
      <rPr>
        <sz val="8"/>
        <rFont val="Arial"/>
        <family val="2"/>
      </rPr>
      <t>)</t>
    </r>
  </si>
  <si>
    <t xml:space="preserve">  Initialbegründung oder Wiederbewaldung im Standardverband</t>
  </si>
  <si>
    <r>
      <t xml:space="preserve">(in % der </t>
    </r>
    <r>
      <rPr>
        <b/>
        <u/>
        <sz val="8"/>
        <rFont val="Arial"/>
        <family val="2"/>
      </rPr>
      <t>Gesamt</t>
    </r>
    <r>
      <rPr>
        <sz val="8"/>
        <rFont val="Arial"/>
        <family val="2"/>
      </rPr>
      <t>-Pflanzung)</t>
    </r>
  </si>
  <si>
    <t>Pflege zur Übernahme vorhand. NV</t>
  </si>
  <si>
    <t>Künstliche Begründung</t>
  </si>
  <si>
    <t>komplett</t>
  </si>
  <si>
    <t>Eiche-Buche/Hainbuche</t>
  </si>
  <si>
    <t>Eiche-Edellaubbäume</t>
  </si>
  <si>
    <t>Buchenmischwald</t>
  </si>
  <si>
    <t>Buche-Eiche/Roteiche</t>
  </si>
  <si>
    <t>Buche-Edellaubbäume</t>
  </si>
  <si>
    <t>Buche-Lärche</t>
  </si>
  <si>
    <t>Buche-Fichte/Tanne</t>
  </si>
  <si>
    <t>Buche-Douglasie</t>
  </si>
  <si>
    <t>Edellaubbäume (trocken)</t>
  </si>
  <si>
    <t>Edellaubbäume (frisch)</t>
  </si>
  <si>
    <t>Schwarzerle</t>
  </si>
  <si>
    <t>Birke-Schwarzerle</t>
  </si>
  <si>
    <t>Wiederbewaldungsform / Waldentwicklungstyp</t>
  </si>
  <si>
    <t xml:space="preserve">   Waldrand - in laufenden Metern</t>
  </si>
  <si>
    <t xml:space="preserve">   Falls kein Waldaußenrand angelegt wird, bitte begründen, warum nicht. </t>
  </si>
  <si>
    <t xml:space="preserve">  ha</t>
  </si>
  <si>
    <r>
      <t xml:space="preserve">zum </t>
    </r>
    <r>
      <rPr>
        <b/>
        <sz val="8"/>
        <rFont val="Arial"/>
        <family val="2"/>
      </rPr>
      <t>Antrag</t>
    </r>
    <r>
      <rPr>
        <sz val="8"/>
        <rFont val="Arial"/>
        <family val="2"/>
      </rPr>
      <t xml:space="preserve"> vom</t>
    </r>
  </si>
  <si>
    <t>Antragsteller</t>
  </si>
  <si>
    <t>Pflanz-verband</t>
  </si>
  <si>
    <t>Eiche-Birke/Kiefer</t>
  </si>
  <si>
    <r>
      <rPr>
        <b/>
        <sz val="8"/>
        <rFont val="Arial"/>
        <family val="2"/>
      </rPr>
      <t xml:space="preserve">  </t>
    </r>
    <r>
      <rPr>
        <b/>
        <u/>
        <sz val="8"/>
        <rFont val="Arial"/>
        <family val="2"/>
      </rPr>
      <t>Maßnahme</t>
    </r>
  </si>
  <si>
    <t>zur Antragstellung</t>
  </si>
  <si>
    <t xml:space="preserve">  Waldrand</t>
  </si>
  <si>
    <t>Name und Unterschrift</t>
  </si>
  <si>
    <r>
      <t xml:space="preserve">  </t>
    </r>
    <r>
      <rPr>
        <b/>
        <sz val="10"/>
        <rFont val="Arial"/>
        <family val="2"/>
      </rPr>
      <t>Nur bei FBG-Anträgen:</t>
    </r>
    <r>
      <rPr>
        <sz val="10"/>
        <rFont val="Arial"/>
        <family val="2"/>
      </rPr>
      <t xml:space="preserve"> beteiligte Waldbesitzer</t>
    </r>
  </si>
  <si>
    <t>EUR</t>
  </si>
  <si>
    <t xml:space="preserve">  II.  FORSTFACHLICHE STELLUNGNAHME</t>
  </si>
  <si>
    <t xml:space="preserve">  Möglicher Förderbetrag für Anpflanzung: </t>
  </si>
  <si>
    <t xml:space="preserve">  lfd. M.</t>
  </si>
  <si>
    <t xml:space="preserve">  EUR</t>
  </si>
  <si>
    <r>
      <t xml:space="preserve">  Förderbetrag in EUR</t>
    </r>
    <r>
      <rPr>
        <sz val="9"/>
        <rFont val="Arial"/>
        <family val="2"/>
      </rPr>
      <t xml:space="preserve"> :</t>
    </r>
  </si>
  <si>
    <t xml:space="preserve">  Anteil heimischen Laubholzes nach Maßnahmendurchführung</t>
  </si>
  <si>
    <t>zum Verwendungsnachweis</t>
  </si>
  <si>
    <t xml:space="preserve">  II.  FACHLICHE STELLUNGNAHME</t>
  </si>
  <si>
    <r>
      <t xml:space="preserve">  Ist Ast </t>
    </r>
    <r>
      <rPr>
        <b/>
        <sz val="8"/>
        <rFont val="Arial"/>
        <family val="2"/>
      </rPr>
      <t xml:space="preserve">Mitglied </t>
    </r>
    <r>
      <rPr>
        <sz val="8"/>
        <rFont val="Arial"/>
        <family val="2"/>
      </rPr>
      <t>eines forstwirtschaftlichen
  Zusammenschlusses, der eine Zuwendung 
  im Rahmen der "Direkten Förderung" erhält?</t>
    </r>
  </si>
  <si>
    <t xml:space="preserve">  Möglicher Förderbetrag:  </t>
  </si>
  <si>
    <t xml:space="preserve">  Möglicher Gesamtförderbetrag dieses Antrags (in EUR)</t>
  </si>
  <si>
    <t>falls Planung nicht durch staatliche/n Förster/in erfolgte, 
Namen der forstfachlich qualifizierten Person angeben:</t>
  </si>
  <si>
    <t>falls Abnahme nicht durch staatliche/n Förster/in erfolgte, 
Namen der forstfachlich qualifizierten Person angeben:</t>
  </si>
  <si>
    <t>NB: nur Kennzeichner, nicht Anzahl der Pflegemaßnahmen</t>
  </si>
  <si>
    <t xml:space="preserve">Fläche in ha </t>
  </si>
  <si>
    <t>Stand: Februar 2026</t>
  </si>
  <si>
    <t>5,1,2,1,</t>
  </si>
  <si>
    <t>5,1,2,2,</t>
  </si>
  <si>
    <t xml:space="preserve">  Nr. 5.1.1.2.  Forstliche Stellungnahmen und Planungen zur Bestandsbegründung </t>
  </si>
  <si>
    <t xml:space="preserve">                      sowie Leitung und Koordinierung von Wiederbewaldungen, die nach </t>
  </si>
  <si>
    <t xml:space="preserve">  Kleinprivatwald unter 20 ha ?</t>
  </si>
  <si>
    <t xml:space="preserve">  Förderbetrag für B. Kulturpflege: </t>
  </si>
  <si>
    <t xml:space="preserve">  Nr. 5.1.2.3  Pflege einer nach Nr. 5.1.2 PKW-RL oder Nr. 2.4.3 Ex-RL geförderten </t>
  </si>
  <si>
    <t xml:space="preserve">  Wiederbewaldungsmaßnahme während der ersten fünf Jahre nach Begründung</t>
  </si>
  <si>
    <t xml:space="preserve">  Fläche (ha) </t>
  </si>
  <si>
    <t>Nr. 5.1.2.1  und  5.1.2.2</t>
  </si>
  <si>
    <t>Nr. 5.1.1.1  und  5.1.1.2</t>
  </si>
  <si>
    <t>Nr. 5.1.2.3</t>
  </si>
  <si>
    <r>
      <t xml:space="preserve">  Förderbetrag in EUR</t>
    </r>
    <r>
      <rPr>
        <sz val="9"/>
        <rFont val="Arial"/>
        <family val="2"/>
      </rPr>
      <t xml:space="preserve"> nach Nr. 5.1.1.1:</t>
    </r>
  </si>
  <si>
    <r>
      <t xml:space="preserve">  Förderbetrag in EUR</t>
    </r>
    <r>
      <rPr>
        <sz val="9"/>
        <rFont val="Arial"/>
        <family val="2"/>
      </rPr>
      <t xml:space="preserve"> nach Nr. 5.1.1.2:</t>
    </r>
  </si>
  <si>
    <t>(Waldrand abziehen !!!)</t>
  </si>
  <si>
    <t xml:space="preserve">   Wiederbewaldung nach Nr. 5 PKW-RL</t>
  </si>
  <si>
    <t xml:space="preserve">                      Nrn. 5.1.2.1 oder 5.1.2.2 PKW-RL gefördert werden</t>
  </si>
  <si>
    <t xml:space="preserve">  Nr. 5.1.1.1.  Vorarbeiten </t>
  </si>
  <si>
    <t xml:space="preserve">  Nr. 5.1.2.1  Initialbegründung mit geringen Pflanzenzahlen </t>
  </si>
  <si>
    <t xml:space="preserve">  Nr. 5.1.2.2  Wiederbewaldung im Standardverband</t>
  </si>
  <si>
    <t xml:space="preserve">                      Wiederbewaldungsmaßnahme während der ersten 5 Jahre nach Begründung</t>
  </si>
  <si>
    <t xml:space="preserve">  Handelt es sich um eine Kalamitätsfläche?</t>
  </si>
  <si>
    <t>NICHT VERGEBEN</t>
  </si>
  <si>
    <t xml:space="preserve">    geplanter Anteil standortheimischen Laubholzes</t>
  </si>
  <si>
    <t xml:space="preserve">  EUR (stets eingeben)</t>
  </si>
  <si>
    <t xml:space="preserve">  ha (stets eingeben)</t>
  </si>
  <si>
    <t xml:space="preserve">  Nr. 5.1.2.1 und 5.1.2.2  Wiederbewaldung (inkl. Waldrand)</t>
  </si>
  <si>
    <t xml:space="preserve">                      (Saat, Pflanzung oder Förd. vorhandener Naturverjüngung) (inkl. Waldrand)</t>
  </si>
  <si>
    <t xml:space="preserve">  nachgewiesene Ausgaben ohne Ust? (nach Nr. 5.1.1.1)</t>
  </si>
  <si>
    <t xml:space="preserve">  Wiederbewaldungsfläche laut Antrag (nach Nr. 5.1.1.2)</t>
  </si>
  <si>
    <r>
      <t xml:space="preserve">  Nr. 5.1.1.2  Fachliche Stellungnahmen</t>
    </r>
    <r>
      <rPr>
        <sz val="8"/>
        <rFont val="Arial"/>
        <family val="2"/>
      </rPr>
      <t xml:space="preserve"> - bitte ankreuzen:</t>
    </r>
  </si>
  <si>
    <r>
      <t xml:space="preserve">  Nr. 5.1.1.1  Vorarbeiten</t>
    </r>
    <r>
      <rPr>
        <sz val="8"/>
        <rFont val="Arial"/>
        <family val="2"/>
      </rPr>
      <t xml:space="preserve"> - bitte ankreuzen:</t>
    </r>
  </si>
  <si>
    <r>
      <t xml:space="preserve">  Nr. 5.1.1.1  Vorarbeiten </t>
    </r>
    <r>
      <rPr>
        <sz val="8"/>
        <rFont val="Arial"/>
        <family val="2"/>
      </rPr>
      <t>- bitte ankreuzen: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</si>
</sst>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-1];\-#,##0.00\ [$€-1]"/>
    <numFmt numFmtId="165" formatCode="#,##0.0000"/>
    <numFmt numFmtId="166" formatCode="#,##0.0"/>
    <numFmt numFmtId="167" formatCode="0.0"/>
    <numFmt numFmtId="168" formatCode="0.0%"/>
  </numFmts>
  <fonts count="48" x14ac:knownFonts="1">
    <font>
      <sz val="10"/>
      <name val="Arial"/>
    </font>
    <font>
      <b/>
      <sz val="1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sz val="8"/>
      <color indexed="10"/>
      <name val="Arial"/>
      <family val="2"/>
    </font>
    <font>
      <u/>
      <sz val="8"/>
      <color indexed="57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0"/>
      <color rgb="FF0000FF"/>
      <name val="Arial"/>
      <family val="2"/>
    </font>
    <font>
      <b/>
      <sz val="8"/>
      <color rgb="FFFF0000"/>
      <name val="Arial"/>
      <family val="2"/>
    </font>
    <font>
      <sz val="9"/>
      <color indexed="81"/>
      <name val="Segoe UI"/>
      <family val="2"/>
    </font>
    <font>
      <u/>
      <sz val="8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sz val="10"/>
      <color indexed="17"/>
      <name val="Arial"/>
      <family val="2"/>
    </font>
    <font>
      <b/>
      <sz val="9"/>
      <name val="Arial"/>
      <family val="2"/>
    </font>
    <font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indexed="81"/>
      <name val="Arial"/>
      <family val="2"/>
    </font>
    <font>
      <sz val="8"/>
      <color indexed="81"/>
      <name val="Arial"/>
      <family val="2"/>
    </font>
    <font>
      <u/>
      <sz val="8"/>
      <color indexed="81"/>
      <name val="Arial"/>
      <family val="2"/>
    </font>
    <font>
      <b/>
      <sz val="8"/>
      <color rgb="FF0000FF"/>
      <name val="Arial"/>
      <family val="2"/>
    </font>
    <font>
      <sz val="9"/>
      <color rgb="FFFF0000"/>
      <name val="Arial"/>
      <family val="2"/>
    </font>
    <font>
      <sz val="9"/>
      <color rgb="FF0000FF"/>
      <name val="Arial"/>
      <family val="2"/>
    </font>
    <font>
      <b/>
      <u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strike/>
      <sz val="10"/>
      <color rgb="FFFF0000"/>
      <name val="Arial"/>
      <family val="2"/>
    </font>
    <font>
      <strike/>
      <sz val="8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C00000"/>
      <name val="Arial"/>
      <family val="2"/>
    </font>
    <font>
      <b/>
      <sz val="9"/>
      <color indexed="81"/>
      <name val="Segoe UI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2"/>
      <color indexed="17"/>
      <name val="Arial"/>
      <family val="2"/>
    </font>
    <font>
      <b/>
      <u/>
      <sz val="10"/>
      <color indexed="57"/>
      <name val="Arial"/>
      <family val="2"/>
    </font>
    <font>
      <u/>
      <sz val="10"/>
      <color indexed="57"/>
      <name val="Arial"/>
      <family val="2"/>
    </font>
    <font>
      <b/>
      <sz val="9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22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22"/>
      </right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/>
      <bottom/>
      <diagonal/>
    </border>
  </borders>
  <cellStyleXfs count="2">
    <xf numFmtId="0" fontId="0" fillId="0" borderId="0"/>
    <xf numFmtId="0" fontId="10" fillId="0" borderId="0"/>
  </cellStyleXfs>
  <cellXfs count="445">
    <xf numFmtId="0" fontId="0" fillId="0" borderId="0" xfId="0"/>
    <xf numFmtId="4" fontId="2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7" xfId="0" applyFont="1" applyFill="1" applyBorder="1"/>
    <xf numFmtId="2" fontId="10" fillId="2" borderId="7" xfId="0" applyNumberFormat="1" applyFont="1" applyFill="1" applyBorder="1"/>
    <xf numFmtId="164" fontId="10" fillId="2" borderId="7" xfId="0" applyNumberFormat="1" applyFont="1" applyFill="1" applyBorder="1"/>
    <xf numFmtId="0" fontId="10" fillId="2" borderId="8" xfId="0" applyFont="1" applyFill="1" applyBorder="1"/>
    <xf numFmtId="0" fontId="10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/>
    <xf numFmtId="0" fontId="10" fillId="2" borderId="4" xfId="0" applyFont="1" applyFill="1" applyBorder="1"/>
    <xf numFmtId="2" fontId="10" fillId="2" borderId="4" xfId="0" applyNumberFormat="1" applyFont="1" applyFill="1" applyBorder="1"/>
    <xf numFmtId="164" fontId="10" fillId="2" borderId="4" xfId="0" applyNumberFormat="1" applyFont="1" applyFill="1" applyBorder="1"/>
    <xf numFmtId="0" fontId="10" fillId="2" borderId="5" xfId="0" applyFont="1" applyFill="1" applyBorder="1"/>
    <xf numFmtId="0" fontId="10" fillId="2" borderId="13" xfId="0" applyFont="1" applyFill="1" applyBorder="1"/>
    <xf numFmtId="0" fontId="10" fillId="2" borderId="2" xfId="0" applyFont="1" applyFill="1" applyBorder="1"/>
    <xf numFmtId="0" fontId="10" fillId="2" borderId="10" xfId="0" applyFont="1" applyFill="1" applyBorder="1"/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/>
    <xf numFmtId="0" fontId="2" fillId="2" borderId="10" xfId="0" applyFont="1" applyFill="1" applyBorder="1"/>
    <xf numFmtId="0" fontId="11" fillId="2" borderId="1" xfId="0" applyFont="1" applyFill="1" applyBorder="1"/>
    <xf numFmtId="0" fontId="2" fillId="2" borderId="0" xfId="0" applyFont="1" applyFill="1"/>
    <xf numFmtId="2" fontId="3" fillId="2" borderId="0" xfId="0" applyNumberFormat="1" applyFont="1" applyFill="1"/>
    <xf numFmtId="164" fontId="2" fillId="2" borderId="0" xfId="0" applyNumberFormat="1" applyFont="1" applyFill="1"/>
    <xf numFmtId="0" fontId="2" fillId="2" borderId="2" xfId="0" applyFont="1" applyFill="1" applyBorder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3" fillId="2" borderId="0" xfId="0" applyNumberFormat="1" applyFont="1" applyFill="1" applyAlignment="1">
      <alignment horizontal="center"/>
    </xf>
    <xf numFmtId="0" fontId="2" fillId="2" borderId="13" xfId="0" applyFont="1" applyFill="1" applyBorder="1"/>
    <xf numFmtId="0" fontId="11" fillId="2" borderId="13" xfId="0" applyFont="1" applyFill="1" applyBorder="1"/>
    <xf numFmtId="2" fontId="2" fillId="2" borderId="0" xfId="0" applyNumberFormat="1" applyFont="1" applyFill="1"/>
    <xf numFmtId="164" fontId="2" fillId="2" borderId="0" xfId="0" applyNumberFormat="1" applyFont="1" applyFill="1" applyAlignment="1">
      <alignment horizontal="center"/>
    </xf>
    <xf numFmtId="0" fontId="11" fillId="2" borderId="13" xfId="0" applyFont="1" applyFill="1" applyBorder="1" applyAlignment="1">
      <alignment vertical="center"/>
    </xf>
    <xf numFmtId="0" fontId="14" fillId="2" borderId="10" xfId="0" applyFont="1" applyFill="1" applyBorder="1" applyAlignment="1">
      <alignment horizontal="left"/>
    </xf>
    <xf numFmtId="0" fontId="15" fillId="2" borderId="11" xfId="0" applyFont="1" applyFill="1" applyBorder="1" applyAlignment="1">
      <alignment horizontal="left" wrapText="1"/>
    </xf>
    <xf numFmtId="0" fontId="15" fillId="2" borderId="12" xfId="0" applyFont="1" applyFill="1" applyBorder="1"/>
    <xf numFmtId="0" fontId="14" fillId="2" borderId="13" xfId="0" applyFont="1" applyFill="1" applyBorder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2" xfId="0" applyFont="1" applyFill="1" applyBorder="1"/>
    <xf numFmtId="0" fontId="2" fillId="2" borderId="13" xfId="0" applyFont="1" applyFill="1" applyBorder="1" applyAlignment="1">
      <alignment horizontal="left" vertical="top"/>
    </xf>
    <xf numFmtId="0" fontId="2" fillId="2" borderId="0" xfId="0" applyFont="1" applyFill="1" applyAlignment="1">
      <alignment horizontal="right"/>
    </xf>
    <xf numFmtId="2" fontId="2" fillId="2" borderId="0" xfId="0" applyNumberFormat="1" applyFont="1" applyFill="1" applyAlignment="1">
      <alignment horizontal="righ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left"/>
    </xf>
    <xf numFmtId="2" fontId="2" fillId="2" borderId="0" xfId="0" applyNumberFormat="1" applyFont="1" applyFill="1" applyAlignment="1">
      <alignment horizontal="right"/>
    </xf>
    <xf numFmtId="14" fontId="2" fillId="2" borderId="0" xfId="0" applyNumberFormat="1" applyFont="1" applyFill="1"/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center"/>
    </xf>
    <xf numFmtId="0" fontId="2" fillId="2" borderId="1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2" fontId="2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left" vertical="center"/>
    </xf>
    <xf numFmtId="0" fontId="38" fillId="2" borderId="16" xfId="0" applyFont="1" applyFill="1" applyBorder="1"/>
    <xf numFmtId="0" fontId="38" fillId="2" borderId="17" xfId="0" applyFont="1" applyFill="1" applyBorder="1" applyAlignment="1">
      <alignment horizontal="left" vertical="center"/>
    </xf>
    <xf numFmtId="0" fontId="38" fillId="2" borderId="17" xfId="0" applyFont="1" applyFill="1" applyBorder="1" applyAlignment="1">
      <alignment horizontal="left"/>
    </xf>
    <xf numFmtId="0" fontId="38" fillId="2" borderId="18" xfId="0" applyFont="1" applyFill="1" applyBorder="1"/>
    <xf numFmtId="0" fontId="2" fillId="2" borderId="12" xfId="0" applyFont="1" applyFill="1" applyBorder="1" applyAlignment="1">
      <alignment vertical="center"/>
    </xf>
    <xf numFmtId="0" fontId="10" fillId="2" borderId="0" xfId="0" applyFont="1" applyFill="1" applyAlignment="1">
      <alignment horizontal="left"/>
    </xf>
    <xf numFmtId="0" fontId="23" fillId="2" borderId="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38" fillId="2" borderId="13" xfId="0" applyFont="1" applyFill="1" applyBorder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49" fontId="38" fillId="2" borderId="0" xfId="0" applyNumberFormat="1" applyFont="1" applyFill="1" applyAlignment="1">
      <alignment horizontal="left" vertical="center"/>
    </xf>
    <xf numFmtId="0" fontId="38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top"/>
    </xf>
    <xf numFmtId="0" fontId="10" fillId="2" borderId="10" xfId="0" applyFont="1" applyFill="1" applyBorder="1" applyAlignment="1">
      <alignment vertical="top"/>
    </xf>
    <xf numFmtId="0" fontId="10" fillId="2" borderId="11" xfId="0" applyFont="1" applyFill="1" applyBorder="1" applyAlignment="1">
      <alignment vertical="top"/>
    </xf>
    <xf numFmtId="0" fontId="2" fillId="2" borderId="11" xfId="0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1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>
      <alignment vertical="center"/>
    </xf>
    <xf numFmtId="0" fontId="2" fillId="2" borderId="23" xfId="0" applyFont="1" applyFill="1" applyBorder="1" applyAlignment="1" applyProtection="1">
      <alignment vertical="center"/>
      <protection locked="0"/>
    </xf>
    <xf numFmtId="164" fontId="2" fillId="2" borderId="23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2" fontId="2" fillId="2" borderId="0" xfId="0" applyNumberFormat="1" applyFont="1" applyFill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0" fontId="25" fillId="2" borderId="13" xfId="0" applyFont="1" applyFill="1" applyBorder="1" applyAlignment="1">
      <alignment vertical="center"/>
    </xf>
    <xf numFmtId="0" fontId="25" fillId="2" borderId="0" xfId="0" applyFont="1" applyFill="1" applyAlignment="1">
      <alignment vertical="center" wrapText="1"/>
    </xf>
    <xf numFmtId="2" fontId="6" fillId="2" borderId="0" xfId="0" applyNumberFormat="1" applyFont="1" applyFill="1" applyAlignment="1">
      <alignment vertical="center" wrapText="1"/>
    </xf>
    <xf numFmtId="0" fontId="21" fillId="2" borderId="2" xfId="0" applyFont="1" applyFill="1" applyBorder="1" applyAlignment="1">
      <alignment vertical="center"/>
    </xf>
    <xf numFmtId="0" fontId="2" fillId="2" borderId="16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/>
    </xf>
    <xf numFmtId="0" fontId="24" fillId="2" borderId="2" xfId="0" applyFont="1" applyFill="1" applyBorder="1"/>
    <xf numFmtId="2" fontId="10" fillId="2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7" fontId="2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26" fillId="2" borderId="0" xfId="0" applyFont="1" applyFill="1"/>
    <xf numFmtId="0" fontId="26" fillId="2" borderId="13" xfId="0" applyFont="1" applyFill="1" applyBorder="1"/>
    <xf numFmtId="0" fontId="27" fillId="2" borderId="0" xfId="0" applyFont="1" applyFill="1" applyAlignment="1">
      <alignment vertical="center" wrapText="1"/>
    </xf>
    <xf numFmtId="2" fontId="27" fillId="2" borderId="0" xfId="0" applyNumberFormat="1" applyFont="1" applyFill="1" applyAlignment="1" applyProtection="1">
      <alignment horizontal="center" vertical="center"/>
      <protection locked="0"/>
    </xf>
    <xf numFmtId="0" fontId="27" fillId="2" borderId="0" xfId="0" applyFont="1" applyFill="1" applyAlignment="1">
      <alignment horizontal="left"/>
    </xf>
    <xf numFmtId="0" fontId="27" fillId="2" borderId="2" xfId="0" applyFont="1" applyFill="1" applyBorder="1"/>
    <xf numFmtId="0" fontId="34" fillId="2" borderId="0" xfId="0" applyFont="1" applyFill="1"/>
    <xf numFmtId="2" fontId="31" fillId="2" borderId="0" xfId="0" applyNumberFormat="1" applyFont="1" applyFill="1"/>
    <xf numFmtId="2" fontId="26" fillId="2" borderId="0" xfId="0" applyNumberFormat="1" applyFont="1" applyFill="1"/>
    <xf numFmtId="0" fontId="20" fillId="2" borderId="2" xfId="0" applyFont="1" applyFill="1" applyBorder="1"/>
    <xf numFmtId="164" fontId="10" fillId="2" borderId="0" xfId="0" applyNumberFormat="1" applyFont="1" applyFill="1"/>
    <xf numFmtId="0" fontId="14" fillId="2" borderId="13" xfId="0" applyFont="1" applyFill="1" applyBorder="1"/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/>
    </xf>
    <xf numFmtId="0" fontId="15" fillId="2" borderId="2" xfId="0" applyFont="1" applyFill="1" applyBorder="1" applyAlignment="1">
      <alignment vertical="center"/>
    </xf>
    <xf numFmtId="49" fontId="2" fillId="2" borderId="0" xfId="0" applyNumberFormat="1" applyFont="1" applyFill="1" applyAlignment="1">
      <alignment horizontal="left" vertical="top"/>
    </xf>
    <xf numFmtId="49" fontId="3" fillId="2" borderId="0" xfId="0" applyNumberFormat="1" applyFont="1" applyFill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top" wrapText="1"/>
    </xf>
    <xf numFmtId="0" fontId="10" fillId="2" borderId="4" xfId="0" applyFont="1" applyFill="1" applyBorder="1" applyAlignment="1">
      <alignment horizontal="left"/>
    </xf>
    <xf numFmtId="0" fontId="8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top"/>
    </xf>
    <xf numFmtId="49" fontId="2" fillId="2" borderId="4" xfId="0" applyNumberFormat="1" applyFont="1" applyFill="1" applyBorder="1" applyAlignment="1">
      <alignment horizontal="left" vertical="top"/>
    </xf>
    <xf numFmtId="49" fontId="2" fillId="2" borderId="5" xfId="0" applyNumberFormat="1" applyFont="1" applyFill="1" applyBorder="1" applyAlignment="1">
      <alignment horizontal="right" vertical="top"/>
    </xf>
    <xf numFmtId="49" fontId="2" fillId="2" borderId="6" xfId="0" applyNumberFormat="1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center" vertical="center"/>
    </xf>
    <xf numFmtId="0" fontId="10" fillId="2" borderId="18" xfId="0" applyFont="1" applyFill="1" applyBorder="1"/>
    <xf numFmtId="0" fontId="1" fillId="2" borderId="7" xfId="0" applyFont="1" applyFill="1" applyBorder="1"/>
    <xf numFmtId="2" fontId="16" fillId="2" borderId="7" xfId="0" applyNumberFormat="1" applyFont="1" applyFill="1" applyBorder="1"/>
    <xf numFmtId="49" fontId="2" fillId="2" borderId="7" xfId="0" applyNumberFormat="1" applyFont="1" applyFill="1" applyBorder="1" applyAlignment="1">
      <alignment horizontal="left" vertical="top"/>
    </xf>
    <xf numFmtId="0" fontId="21" fillId="2" borderId="7" xfId="0" applyFont="1" applyFill="1" applyBorder="1"/>
    <xf numFmtId="0" fontId="42" fillId="2" borderId="6" xfId="0" applyFont="1" applyFill="1" applyBorder="1"/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25" fillId="0" borderId="0" xfId="0" applyFont="1" applyFill="1" applyAlignment="1">
      <alignment horizontal="left" vertical="top"/>
    </xf>
    <xf numFmtId="4" fontId="35" fillId="0" borderId="0" xfId="0" applyNumberFormat="1" applyFont="1" applyFill="1" applyAlignment="1">
      <alignment horizontal="right" vertical="top"/>
    </xf>
    <xf numFmtId="0" fontId="25" fillId="0" borderId="0" xfId="0" quotePrefix="1" applyFont="1" applyFill="1" applyAlignment="1">
      <alignment horizontal="left" vertical="top"/>
    </xf>
    <xf numFmtId="4" fontId="25" fillId="0" borderId="0" xfId="0" applyNumberFormat="1" applyFont="1" applyFill="1" applyAlignment="1">
      <alignment horizontal="right" vertical="top"/>
    </xf>
    <xf numFmtId="0" fontId="20" fillId="0" borderId="0" xfId="0" applyFont="1" applyFill="1"/>
    <xf numFmtId="1" fontId="10" fillId="0" borderId="0" xfId="0" applyNumberFormat="1" applyFont="1" applyFill="1"/>
    <xf numFmtId="4" fontId="35" fillId="0" borderId="0" xfId="0" quotePrefix="1" applyNumberFormat="1" applyFont="1" applyFill="1" applyAlignment="1">
      <alignment horizontal="right" vertical="top"/>
    </xf>
    <xf numFmtId="4" fontId="32" fillId="0" borderId="0" xfId="0" applyNumberFormat="1" applyFont="1" applyFill="1" applyAlignment="1">
      <alignment horizontal="left" vertical="top"/>
    </xf>
    <xf numFmtId="2" fontId="10" fillId="0" borderId="0" xfId="0" applyNumberFormat="1" applyFont="1" applyFill="1"/>
    <xf numFmtId="164" fontId="10" fillId="0" borderId="0" xfId="0" applyNumberFormat="1" applyFont="1" applyFill="1"/>
    <xf numFmtId="0" fontId="0" fillId="0" borderId="0" xfId="0" applyFill="1"/>
    <xf numFmtId="0" fontId="10" fillId="0" borderId="0" xfId="0" applyFont="1" applyFill="1" applyAlignment="1">
      <alignment vertical="center"/>
    </xf>
    <xf numFmtId="0" fontId="10" fillId="0" borderId="2" xfId="0" applyFont="1" applyFill="1" applyBorder="1"/>
    <xf numFmtId="0" fontId="37" fillId="0" borderId="0" xfId="0" applyFont="1" applyFill="1"/>
    <xf numFmtId="0" fontId="15" fillId="0" borderId="0" xfId="0" applyFont="1" applyFill="1"/>
    <xf numFmtId="0" fontId="38" fillId="0" borderId="0" xfId="0" applyFont="1" applyFill="1"/>
    <xf numFmtId="0" fontId="2" fillId="0" borderId="0" xfId="0" applyFont="1" applyFill="1"/>
    <xf numFmtId="0" fontId="17" fillId="0" borderId="0" xfId="0" applyFont="1" applyFill="1"/>
    <xf numFmtId="0" fontId="2" fillId="0" borderId="0" xfId="0" applyFont="1" applyFill="1" applyAlignment="1">
      <alignment vertical="top"/>
    </xf>
    <xf numFmtId="0" fontId="21" fillId="0" borderId="0" xfId="0" applyFont="1" applyFill="1"/>
    <xf numFmtId="0" fontId="26" fillId="0" borderId="0" xfId="0" applyFont="1" applyFill="1"/>
    <xf numFmtId="0" fontId="13" fillId="0" borderId="0" xfId="0" applyFont="1" applyFill="1"/>
    <xf numFmtId="0" fontId="2" fillId="0" borderId="0" xfId="0" applyFont="1" applyFill="1" applyAlignment="1">
      <alignment vertical="center"/>
    </xf>
    <xf numFmtId="0" fontId="24" fillId="0" borderId="0" xfId="0" applyFont="1" applyFill="1" applyAlignment="1">
      <alignment horizontal="left"/>
    </xf>
    <xf numFmtId="0" fontId="12" fillId="0" borderId="0" xfId="0" applyFont="1" applyFill="1" applyAlignment="1">
      <alignment vertical="center"/>
    </xf>
    <xf numFmtId="0" fontId="24" fillId="0" borderId="0" xfId="0" applyFont="1" applyFill="1"/>
    <xf numFmtId="0" fontId="25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7" fillId="0" borderId="0" xfId="0" applyFont="1" applyFill="1"/>
    <xf numFmtId="0" fontId="12" fillId="0" borderId="0" xfId="0" applyFont="1" applyFill="1"/>
    <xf numFmtId="0" fontId="15" fillId="0" borderId="0" xfId="0" applyFont="1" applyFill="1" applyAlignment="1">
      <alignment vertical="center"/>
    </xf>
    <xf numFmtId="0" fontId="39" fillId="0" borderId="0" xfId="0" applyFont="1" applyFill="1"/>
    <xf numFmtId="0" fontId="36" fillId="0" borderId="0" xfId="0" applyFont="1" applyFill="1"/>
    <xf numFmtId="0" fontId="23" fillId="0" borderId="0" xfId="0" applyFont="1" applyFill="1" applyAlignment="1">
      <alignment horizontal="left" vertical="center"/>
    </xf>
    <xf numFmtId="0" fontId="38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40" fillId="0" borderId="0" xfId="0" applyFont="1" applyFill="1"/>
    <xf numFmtId="0" fontId="10" fillId="0" borderId="0" xfId="0" applyFont="1" applyFill="1" applyAlignment="1">
      <alignment vertical="top"/>
    </xf>
    <xf numFmtId="0" fontId="10" fillId="0" borderId="0" xfId="0" applyFont="1" applyFill="1" applyAlignment="1">
      <alignment horizontal="left" vertical="top"/>
    </xf>
    <xf numFmtId="0" fontId="36" fillId="0" borderId="0" xfId="0" applyFont="1" applyFill="1" applyAlignment="1">
      <alignment vertical="top"/>
    </xf>
    <xf numFmtId="0" fontId="10" fillId="0" borderId="0" xfId="0" applyFont="1" applyFill="1" applyAlignment="1">
      <alignment horizontal="left" vertical="center"/>
    </xf>
    <xf numFmtId="0" fontId="6" fillId="0" borderId="0" xfId="0" applyFont="1" applyFill="1"/>
    <xf numFmtId="0" fontId="33" fillId="0" borderId="0" xfId="0" applyFont="1" applyFill="1"/>
    <xf numFmtId="0" fontId="32" fillId="0" borderId="0" xfId="0" applyFont="1" applyFill="1"/>
    <xf numFmtId="0" fontId="2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top"/>
    </xf>
    <xf numFmtId="0" fontId="42" fillId="2" borderId="13" xfId="0" applyFont="1" applyFill="1" applyBorder="1"/>
    <xf numFmtId="0" fontId="1" fillId="2" borderId="0" xfId="0" applyFont="1" applyFill="1" applyBorder="1"/>
    <xf numFmtId="0" fontId="10" fillId="2" borderId="0" xfId="0" applyFont="1" applyFill="1" applyBorder="1"/>
    <xf numFmtId="2" fontId="16" fillId="2" borderId="0" xfId="0" applyNumberFormat="1" applyFont="1" applyFill="1" applyBorder="1"/>
    <xf numFmtId="0" fontId="42" fillId="2" borderId="0" xfId="0" applyFont="1" applyFill="1" applyBorder="1"/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10" fillId="0" borderId="0" xfId="0" applyFont="1" applyFill="1" applyBorder="1"/>
    <xf numFmtId="0" fontId="33" fillId="0" borderId="0" xfId="0" applyFont="1" applyFill="1" applyBorder="1"/>
    <xf numFmtId="0" fontId="26" fillId="0" borderId="0" xfId="0" applyFont="1" applyFill="1" applyBorder="1"/>
    <xf numFmtId="0" fontId="10" fillId="2" borderId="4" xfId="0" applyFont="1" applyFill="1" applyBorder="1" applyAlignment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/>
    </xf>
    <xf numFmtId="0" fontId="38" fillId="0" borderId="2" xfId="0" applyFont="1" applyBorder="1" applyProtection="1"/>
    <xf numFmtId="0" fontId="2" fillId="0" borderId="13" xfId="0" applyFont="1" applyBorder="1" applyAlignment="1" applyProtection="1"/>
    <xf numFmtId="0" fontId="38" fillId="0" borderId="0" xfId="0" applyFont="1" applyBorder="1" applyAlignment="1" applyProtection="1">
      <alignment horizontal="left"/>
    </xf>
    <xf numFmtId="0" fontId="38" fillId="0" borderId="13" xfId="0" applyFont="1" applyBorder="1" applyAlignment="1" applyProtection="1"/>
    <xf numFmtId="0" fontId="10" fillId="0" borderId="6" xfId="0" applyFont="1" applyBorder="1" applyAlignment="1" applyProtection="1"/>
    <xf numFmtId="0" fontId="2" fillId="0" borderId="7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/>
    </xf>
    <xf numFmtId="0" fontId="6" fillId="0" borderId="7" xfId="0" applyFont="1" applyBorder="1" applyAlignment="1" applyProtection="1">
      <alignment horizontal="left"/>
    </xf>
    <xf numFmtId="0" fontId="38" fillId="0" borderId="8" xfId="0" applyFont="1" applyBorder="1" applyProtection="1"/>
    <xf numFmtId="0" fontId="38" fillId="0" borderId="3" xfId="0" applyFont="1" applyBorder="1" applyAlignment="1" applyProtection="1"/>
    <xf numFmtId="0" fontId="38" fillId="0" borderId="5" xfId="0" applyFont="1" applyBorder="1" applyProtection="1"/>
    <xf numFmtId="0" fontId="2" fillId="2" borderId="18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164" fontId="25" fillId="2" borderId="9" xfId="0" applyNumberFormat="1" applyFont="1" applyFill="1" applyBorder="1" applyAlignment="1">
      <alignment horizontal="right" vertical="center" wrapText="1"/>
    </xf>
    <xf numFmtId="164" fontId="3" fillId="2" borderId="9" xfId="0" applyNumberFormat="1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/>
    </xf>
    <xf numFmtId="0" fontId="2" fillId="0" borderId="4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25" fillId="3" borderId="19" xfId="0" applyFont="1" applyFill="1" applyBorder="1" applyAlignment="1">
      <alignment horizontal="center" vertical="center" wrapText="1"/>
    </xf>
    <xf numFmtId="164" fontId="25" fillId="3" borderId="2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vertical="top"/>
    </xf>
    <xf numFmtId="0" fontId="21" fillId="2" borderId="0" xfId="0" applyFont="1" applyFill="1" applyAlignment="1">
      <alignment vertical="center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 applyProtection="1">
      <alignment horizontal="center" vertical="center"/>
    </xf>
    <xf numFmtId="14" fontId="2" fillId="2" borderId="8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7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0" xfId="0" applyNumberFormat="1" applyFont="1" applyFill="1" applyBorder="1" applyAlignment="1" applyProtection="1">
      <alignment horizontal="center" vertical="center"/>
    </xf>
    <xf numFmtId="168" fontId="2" fillId="2" borderId="0" xfId="0" applyNumberFormat="1" applyFont="1" applyFill="1" applyBorder="1" applyAlignment="1" applyProtection="1">
      <alignment horizontal="center" vertical="center"/>
    </xf>
    <xf numFmtId="14" fontId="2" fillId="2" borderId="26" xfId="0" applyNumberFormat="1" applyFont="1" applyFill="1" applyBorder="1" applyAlignment="1" applyProtection="1">
      <alignment horizontal="center" vertical="center"/>
    </xf>
    <xf numFmtId="4" fontId="33" fillId="0" borderId="0" xfId="0" applyNumberFormat="1" applyFont="1" applyFill="1" applyAlignment="1">
      <alignment horizontal="left" vertical="top"/>
    </xf>
    <xf numFmtId="0" fontId="25" fillId="2" borderId="0" xfId="0" applyFont="1" applyFill="1" applyBorder="1" applyAlignment="1">
      <alignment vertical="center"/>
    </xf>
    <xf numFmtId="0" fontId="25" fillId="2" borderId="0" xfId="0" applyFont="1" applyFill="1" applyAlignment="1">
      <alignment horizontal="right"/>
    </xf>
    <xf numFmtId="164" fontId="25" fillId="2" borderId="9" xfId="0" applyNumberFormat="1" applyFont="1" applyFill="1" applyBorder="1" applyAlignment="1">
      <alignment vertical="center" wrapText="1"/>
    </xf>
    <xf numFmtId="2" fontId="25" fillId="2" borderId="0" xfId="0" applyNumberFormat="1" applyFont="1" applyFill="1" applyAlignment="1">
      <alignment horizontal="right" vertical="center"/>
    </xf>
    <xf numFmtId="0" fontId="2" fillId="2" borderId="0" xfId="0" applyFont="1" applyFill="1" applyBorder="1" applyAlignment="1" applyProtection="1">
      <alignment vertical="center"/>
    </xf>
    <xf numFmtId="0" fontId="9" fillId="2" borderId="13" xfId="0" applyFont="1" applyFill="1" applyBorder="1" applyAlignment="1" applyProtection="1">
      <alignment vertical="center"/>
    </xf>
    <xf numFmtId="0" fontId="2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2" fontId="2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right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/>
    </xf>
    <xf numFmtId="2" fontId="2" fillId="4" borderId="0" xfId="0" applyNumberFormat="1" applyFont="1" applyFill="1" applyBorder="1" applyAlignment="1" applyProtection="1">
      <alignment horizontal="center" vertical="center"/>
      <protection locked="0"/>
    </xf>
    <xf numFmtId="2" fontId="2" fillId="4" borderId="0" xfId="0" applyNumberFormat="1" applyFont="1" applyFill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13" xfId="0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 applyProtection="1">
      <alignment vertical="center"/>
      <protection locked="0"/>
    </xf>
    <xf numFmtId="165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center"/>
    </xf>
    <xf numFmtId="164" fontId="10" fillId="2" borderId="7" xfId="0" applyNumberFormat="1" applyFont="1" applyFill="1" applyBorder="1" applyAlignment="1">
      <alignment horizontal="right"/>
    </xf>
    <xf numFmtId="2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3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8" fillId="2" borderId="13" xfId="0" applyFont="1" applyFill="1" applyBorder="1"/>
    <xf numFmtId="0" fontId="38" fillId="2" borderId="0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left"/>
    </xf>
    <xf numFmtId="0" fontId="38" fillId="2" borderId="2" xfId="0" applyFont="1" applyFill="1" applyBorder="1"/>
    <xf numFmtId="0" fontId="0" fillId="0" borderId="0" xfId="0" applyBorder="1" applyAlignment="1">
      <alignment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6" xfId="0" applyBorder="1"/>
    <xf numFmtId="0" fontId="0" fillId="0" borderId="7" xfId="0" applyBorder="1"/>
    <xf numFmtId="2" fontId="0" fillId="0" borderId="7" xfId="0" applyNumberFormat="1" applyBorder="1"/>
    <xf numFmtId="164" fontId="0" fillId="0" borderId="7" xfId="0" applyNumberFormat="1" applyBorder="1"/>
    <xf numFmtId="0" fontId="0" fillId="0" borderId="8" xfId="0" applyBorder="1"/>
    <xf numFmtId="0" fontId="6" fillId="0" borderId="0" xfId="0" applyFont="1" applyAlignment="1">
      <alignment vertical="center"/>
    </xf>
    <xf numFmtId="0" fontId="6" fillId="0" borderId="0" xfId="0" applyFont="1"/>
    <xf numFmtId="0" fontId="36" fillId="0" borderId="0" xfId="0" applyFont="1"/>
    <xf numFmtId="0" fontId="44" fillId="0" borderId="2" xfId="0" applyFont="1" applyBorder="1" applyAlignment="1">
      <alignment horizontal="left" vertical="center"/>
    </xf>
    <xf numFmtId="0" fontId="45" fillId="0" borderId="13" xfId="0" applyFont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46" fillId="0" borderId="2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0" fontId="25" fillId="0" borderId="1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1" fillId="0" borderId="2" xfId="0" applyFont="1" applyBorder="1" applyAlignment="1">
      <alignment vertical="center"/>
    </xf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0" fontId="0" fillId="0" borderId="2" xfId="0" applyBorder="1"/>
    <xf numFmtId="0" fontId="25" fillId="0" borderId="0" xfId="0" applyFont="1" applyBorder="1" applyAlignment="1">
      <alignment vertical="center"/>
    </xf>
    <xf numFmtId="165" fontId="2" fillId="0" borderId="9" xfId="0" applyNumberFormat="1" applyFon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8" fillId="2" borderId="0" xfId="0" applyFont="1" applyFill="1" applyBorder="1"/>
    <xf numFmtId="0" fontId="22" fillId="2" borderId="13" xfId="1" applyFont="1" applyFill="1" applyBorder="1" applyAlignment="1">
      <alignment horizontal="left" vertical="center"/>
    </xf>
    <xf numFmtId="0" fontId="22" fillId="2" borderId="0" xfId="1" applyFont="1" applyFill="1" applyAlignment="1">
      <alignment horizontal="left" vertical="center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165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2" fillId="2" borderId="13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/>
    </xf>
    <xf numFmtId="0" fontId="22" fillId="2" borderId="13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166" fontId="2" fillId="2" borderId="14" xfId="0" applyNumberFormat="1" applyFont="1" applyFill="1" applyBorder="1" applyAlignment="1" applyProtection="1">
      <alignment horizontal="center" vertical="center"/>
      <protection locked="0"/>
    </xf>
    <xf numFmtId="166" fontId="2" fillId="2" borderId="15" xfId="0" applyNumberFormat="1" applyFont="1" applyFill="1" applyBorder="1" applyAlignment="1" applyProtection="1">
      <alignment horizontal="center" vertical="center"/>
      <protection locked="0"/>
    </xf>
    <xf numFmtId="49" fontId="2" fillId="2" borderId="14" xfId="0" applyNumberFormat="1" applyFont="1" applyFill="1" applyBorder="1" applyAlignment="1" applyProtection="1">
      <alignment horizontal="left" vertical="top" wrapText="1"/>
      <protection locked="0"/>
    </xf>
    <xf numFmtId="0" fontId="10" fillId="2" borderId="26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9" fontId="2" fillId="2" borderId="14" xfId="0" quotePrefix="1" applyNumberFormat="1" applyFont="1" applyFill="1" applyBorder="1" applyAlignment="1" applyProtection="1">
      <alignment horizontal="center"/>
      <protection locked="0"/>
    </xf>
    <xf numFmtId="49" fontId="2" fillId="2" borderId="26" xfId="0" applyNumberFormat="1" applyFont="1" applyFill="1" applyBorder="1" applyAlignment="1" applyProtection="1">
      <alignment horizontal="center"/>
      <protection locked="0"/>
    </xf>
    <xf numFmtId="49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14" fontId="2" fillId="2" borderId="14" xfId="0" applyNumberFormat="1" applyFont="1" applyFill="1" applyBorder="1" applyAlignment="1" applyProtection="1">
      <alignment horizontal="center"/>
      <protection locked="0"/>
    </xf>
    <xf numFmtId="14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167" fontId="2" fillId="2" borderId="14" xfId="0" applyNumberFormat="1" applyFont="1" applyFill="1" applyBorder="1" applyAlignment="1" applyProtection="1">
      <alignment horizontal="center" vertical="center"/>
      <protection locked="0"/>
    </xf>
    <xf numFmtId="167" fontId="2" fillId="2" borderId="15" xfId="0" applyNumberFormat="1" applyFont="1" applyFill="1" applyBorder="1" applyAlignment="1" applyProtection="1">
      <alignment horizontal="center" vertical="center"/>
      <protection locked="0"/>
    </xf>
    <xf numFmtId="14" fontId="2" fillId="2" borderId="6" xfId="0" applyNumberFormat="1" applyFont="1" applyFill="1" applyBorder="1" applyAlignment="1" applyProtection="1">
      <alignment horizontal="center" vertical="center"/>
      <protection locked="0"/>
    </xf>
    <xf numFmtId="14" fontId="2" fillId="2" borderId="7" xfId="0" applyNumberFormat="1" applyFont="1" applyFill="1" applyBorder="1" applyAlignment="1" applyProtection="1">
      <alignment horizontal="center" vertical="center"/>
      <protection locked="0"/>
    </xf>
    <xf numFmtId="14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14" xfId="0" applyNumberFormat="1" applyFont="1" applyFill="1" applyBorder="1" applyAlignment="1" applyProtection="1">
      <alignment horizontal="center" vertical="center"/>
      <protection locked="0"/>
    </xf>
    <xf numFmtId="49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wrapText="1"/>
    </xf>
    <xf numFmtId="0" fontId="25" fillId="2" borderId="13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4" fontId="25" fillId="2" borderId="14" xfId="0" applyNumberFormat="1" applyFont="1" applyFill="1" applyBorder="1" applyAlignment="1">
      <alignment horizontal="center" vertical="center"/>
    </xf>
    <xf numFmtId="4" fontId="25" fillId="2" borderId="1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5" fontId="2" fillId="2" borderId="2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24" xfId="0" applyNumberFormat="1" applyFont="1" applyFill="1" applyBorder="1" applyAlignment="1">
      <alignment horizontal="center" vertical="center" wrapText="1"/>
    </xf>
    <xf numFmtId="4" fontId="2" fillId="2" borderId="25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64" fontId="47" fillId="6" borderId="0" xfId="0" applyNumberFormat="1" applyFont="1" applyFill="1" applyAlignment="1">
      <alignment horizontal="center" vertical="center" wrapText="1"/>
    </xf>
    <xf numFmtId="164" fontId="47" fillId="6" borderId="27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top"/>
    </xf>
    <xf numFmtId="49" fontId="2" fillId="2" borderId="13" xfId="0" applyNumberFormat="1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4" fontId="25" fillId="3" borderId="14" xfId="0" applyNumberFormat="1" applyFont="1" applyFill="1" applyBorder="1" applyAlignment="1">
      <alignment horizontal="center" vertical="center" wrapText="1"/>
    </xf>
    <xf numFmtId="4" fontId="25" fillId="3" borderId="15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10" fillId="2" borderId="1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10" fillId="5" borderId="0" xfId="0" applyFont="1" applyFill="1" applyAlignment="1" applyProtection="1">
      <alignment horizontal="left" vertical="center" wrapText="1"/>
      <protection locked="0" hidden="1"/>
    </xf>
    <xf numFmtId="0" fontId="0" fillId="5" borderId="0" xfId="0" applyFill="1" applyAlignment="1" applyProtection="1">
      <alignment horizontal="left" vertical="center" wrapText="1"/>
      <protection locked="0" hidden="1"/>
    </xf>
    <xf numFmtId="0" fontId="0" fillId="5" borderId="2" xfId="0" applyFill="1" applyBorder="1" applyAlignment="1" applyProtection="1">
      <alignment horizontal="left" vertical="center" wrapText="1"/>
      <protection locked="0" hidden="1"/>
    </xf>
    <xf numFmtId="0" fontId="8" fillId="0" borderId="4" xfId="0" applyFont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4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4" xfId="0" quotePrefix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</xf>
    <xf numFmtId="0" fontId="2" fillId="2" borderId="26" xfId="0" applyNumberFormat="1" applyFont="1" applyFill="1" applyBorder="1" applyAlignment="1" applyProtection="1">
      <alignment horizontal="center" vertical="center"/>
    </xf>
    <xf numFmtId="0" fontId="2" fillId="2" borderId="15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165" fontId="2" fillId="2" borderId="14" xfId="0" applyNumberFormat="1" applyFont="1" applyFill="1" applyBorder="1" applyAlignment="1" applyProtection="1">
      <alignment horizontal="center" vertical="center"/>
      <protection locked="0"/>
    </xf>
    <xf numFmtId="165" fontId="2" fillId="2" borderId="15" xfId="0" applyNumberFormat="1" applyFont="1" applyFill="1" applyBorder="1" applyAlignment="1" applyProtection="1">
      <alignment horizontal="center" vertical="center"/>
      <protection locked="0"/>
    </xf>
    <xf numFmtId="2" fontId="2" fillId="2" borderId="0" xfId="0" applyNumberFormat="1" applyFont="1" applyFill="1" applyAlignment="1" applyProtection="1">
      <alignment horizontal="center" vertical="center"/>
      <protection locked="0"/>
    </xf>
    <xf numFmtId="0" fontId="12" fillId="2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2" xfId="0" applyBorder="1" applyAlignment="1"/>
    <xf numFmtId="49" fontId="2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locked="0" hidden="1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G301"/>
  <sheetViews>
    <sheetView showGridLines="0" tabSelected="1" view="pageBreakPreview" zoomScaleNormal="100" zoomScaleSheetLayoutView="100" workbookViewId="0">
      <selection activeCell="H50" sqref="H50"/>
    </sheetView>
  </sheetViews>
  <sheetFormatPr baseColWidth="10" defaultColWidth="11.44140625" defaultRowHeight="13.2" x14ac:dyDescent="0.25"/>
  <cols>
    <col min="1" max="1" width="2.109375" style="145" customWidth="1"/>
    <col min="2" max="2" width="3.6640625" style="145" customWidth="1"/>
    <col min="3" max="3" width="17.109375" style="145" customWidth="1"/>
    <col min="4" max="4" width="10" style="145" customWidth="1"/>
    <col min="5" max="5" width="11.33203125" style="145" customWidth="1"/>
    <col min="6" max="6" width="11" style="145" customWidth="1"/>
    <col min="7" max="7" width="10.33203125" style="145" customWidth="1"/>
    <col min="8" max="8" width="10.33203125" style="155" customWidth="1"/>
    <col min="9" max="9" width="13.5546875" style="156" customWidth="1"/>
    <col min="10" max="10" width="2" style="145" customWidth="1"/>
    <col min="11" max="11" width="3.33203125" style="145" customWidth="1"/>
    <col min="12" max="12" width="12.109375" style="157" customWidth="1"/>
    <col min="13" max="16384" width="11.44140625" style="157"/>
  </cols>
  <sheetData>
    <row r="1" spans="1:18" x14ac:dyDescent="0.25">
      <c r="L1" s="145"/>
      <c r="M1" s="145"/>
      <c r="N1" s="145"/>
    </row>
    <row r="2" spans="1:18" s="145" customFormat="1" ht="24" customHeight="1" x14ac:dyDescent="0.4">
      <c r="B2" s="144" t="s">
        <v>114</v>
      </c>
      <c r="C2" s="143"/>
      <c r="D2" s="140"/>
      <c r="E2" s="140"/>
      <c r="F2" s="5"/>
      <c r="G2" s="5"/>
      <c r="H2" s="141"/>
      <c r="I2" s="277" t="s">
        <v>98</v>
      </c>
      <c r="J2" s="8"/>
    </row>
    <row r="3" spans="1:18" s="145" customFormat="1" ht="24" customHeight="1" x14ac:dyDescent="0.4">
      <c r="B3" s="197"/>
      <c r="C3" s="201" t="s">
        <v>78</v>
      </c>
      <c r="D3" s="198"/>
      <c r="E3" s="198"/>
      <c r="F3" s="199"/>
      <c r="G3" s="199"/>
      <c r="H3" s="200"/>
      <c r="J3" s="19"/>
    </row>
    <row r="4" spans="1:18" s="145" customFormat="1" ht="7.95" customHeight="1" x14ac:dyDescent="0.25">
      <c r="B4" s="13"/>
      <c r="C4" s="14"/>
      <c r="D4" s="14"/>
      <c r="E4" s="14"/>
      <c r="F4" s="14"/>
      <c r="G4" s="14"/>
      <c r="H4" s="15"/>
      <c r="I4" s="16"/>
      <c r="J4" s="17"/>
    </row>
    <row r="5" spans="1:18" s="145" customFormat="1" ht="7.95" customHeight="1" x14ac:dyDescent="0.25">
      <c r="B5" s="4"/>
      <c r="C5" s="5"/>
      <c r="D5" s="5"/>
      <c r="E5" s="5"/>
      <c r="F5" s="5"/>
      <c r="G5" s="5"/>
      <c r="H5" s="6"/>
      <c r="I5" s="7"/>
      <c r="J5" s="8"/>
    </row>
    <row r="6" spans="1:18" s="145" customFormat="1" ht="13.65" customHeight="1" x14ac:dyDescent="0.25">
      <c r="A6" s="158"/>
      <c r="B6" s="10"/>
      <c r="C6" s="11" t="s">
        <v>73</v>
      </c>
      <c r="D6" s="11"/>
      <c r="E6" s="11"/>
      <c r="F6" s="11"/>
      <c r="G6" s="371"/>
      <c r="H6" s="372"/>
      <c r="I6" s="373"/>
      <c r="J6" s="12"/>
      <c r="K6" s="158"/>
      <c r="L6" s="158"/>
      <c r="M6" s="158"/>
    </row>
    <row r="7" spans="1:18" s="145" customFormat="1" ht="6" customHeight="1" x14ac:dyDescent="0.25">
      <c r="A7" s="158"/>
      <c r="B7" s="59"/>
      <c r="C7" s="11"/>
      <c r="D7" s="11"/>
      <c r="E7" s="11"/>
      <c r="F7" s="11"/>
      <c r="G7" s="249"/>
      <c r="H7" s="249"/>
      <c r="I7" s="249"/>
      <c r="J7" s="12"/>
      <c r="K7" s="158"/>
      <c r="L7" s="158"/>
      <c r="M7" s="158"/>
    </row>
    <row r="8" spans="1:18" s="145" customFormat="1" ht="13.65" customHeight="1" x14ac:dyDescent="0.25">
      <c r="A8" s="158"/>
      <c r="B8" s="10"/>
      <c r="C8" s="11" t="s">
        <v>74</v>
      </c>
      <c r="D8" s="374"/>
      <c r="E8" s="375"/>
      <c r="F8" s="375"/>
      <c r="G8" s="375"/>
      <c r="H8" s="375"/>
      <c r="I8" s="376"/>
      <c r="J8" s="12"/>
      <c r="K8" s="158"/>
    </row>
    <row r="9" spans="1:18" s="145" customFormat="1" ht="7.95" customHeight="1" thickBot="1" x14ac:dyDescent="0.3">
      <c r="B9" s="13"/>
      <c r="C9" s="14"/>
      <c r="D9" s="14"/>
      <c r="E9" s="14"/>
      <c r="F9" s="14"/>
      <c r="G9" s="14"/>
      <c r="H9" s="15"/>
      <c r="I9" s="16"/>
      <c r="J9" s="139"/>
    </row>
    <row r="10" spans="1:18" s="145" customFormat="1" ht="7.95" customHeight="1" x14ac:dyDescent="0.25">
      <c r="A10" s="159"/>
      <c r="B10" s="20"/>
      <c r="C10" s="21"/>
      <c r="D10" s="22"/>
      <c r="E10" s="23"/>
      <c r="F10" s="23"/>
      <c r="G10" s="23"/>
      <c r="H10" s="23"/>
      <c r="I10" s="23"/>
      <c r="J10" s="24"/>
      <c r="L10" s="163"/>
    </row>
    <row r="11" spans="1:18" s="145" customFormat="1" ht="11.25" customHeight="1" x14ac:dyDescent="0.25">
      <c r="B11" s="26"/>
      <c r="C11" s="3"/>
      <c r="D11" s="27"/>
      <c r="E11" s="27"/>
      <c r="F11" s="27"/>
      <c r="G11" s="27"/>
      <c r="H11" s="28" t="s">
        <v>9</v>
      </c>
      <c r="I11" s="29"/>
      <c r="J11" s="30"/>
      <c r="K11" s="163"/>
      <c r="L11" s="163"/>
      <c r="M11" s="163"/>
    </row>
    <row r="12" spans="1:18" s="145" customFormat="1" ht="7.95" customHeight="1" x14ac:dyDescent="0.25">
      <c r="B12" s="26"/>
      <c r="C12" s="3"/>
      <c r="D12" s="27"/>
      <c r="E12" s="27"/>
      <c r="F12" s="27"/>
      <c r="G12" s="27"/>
      <c r="H12" s="28"/>
      <c r="I12" s="29"/>
      <c r="J12" s="30"/>
      <c r="K12" s="163"/>
      <c r="L12" s="163"/>
      <c r="M12" s="163"/>
    </row>
    <row r="13" spans="1:18" s="145" customFormat="1" x14ac:dyDescent="0.25">
      <c r="B13" s="356" t="s">
        <v>116</v>
      </c>
      <c r="C13" s="357"/>
      <c r="D13" s="357"/>
      <c r="E13" s="357"/>
      <c r="F13" s="357"/>
      <c r="G13" s="357"/>
      <c r="H13" s="36"/>
      <c r="I13" s="37"/>
      <c r="J13" s="30"/>
      <c r="K13" s="163"/>
      <c r="L13" s="163"/>
      <c r="M13" s="163"/>
    </row>
    <row r="14" spans="1:18" s="145" customFormat="1" ht="7.95" customHeight="1" x14ac:dyDescent="0.25">
      <c r="B14" s="39"/>
      <c r="C14" s="3"/>
      <c r="D14" s="27"/>
      <c r="E14" s="27"/>
      <c r="F14" s="27"/>
      <c r="G14" s="27"/>
      <c r="H14" s="28"/>
      <c r="I14" s="29"/>
      <c r="J14" s="30"/>
      <c r="K14" s="163"/>
      <c r="L14" s="163"/>
      <c r="M14" s="163"/>
      <c r="R14" s="151"/>
    </row>
    <row r="15" spans="1:18" s="145" customFormat="1" x14ac:dyDescent="0.25">
      <c r="B15" s="356" t="s">
        <v>101</v>
      </c>
      <c r="C15" s="357"/>
      <c r="D15" s="357"/>
      <c r="E15" s="357"/>
      <c r="F15" s="357"/>
      <c r="G15" s="357"/>
      <c r="H15" s="36"/>
      <c r="I15" s="37"/>
      <c r="J15" s="30"/>
      <c r="K15" s="163"/>
      <c r="L15" s="163"/>
      <c r="M15" s="163"/>
    </row>
    <row r="16" spans="1:18" s="145" customFormat="1" x14ac:dyDescent="0.25">
      <c r="B16" s="356" t="s">
        <v>102</v>
      </c>
      <c r="C16" s="357"/>
      <c r="D16" s="357"/>
      <c r="E16" s="357"/>
      <c r="F16" s="357"/>
      <c r="G16" s="357"/>
      <c r="H16" s="278"/>
      <c r="I16" s="37"/>
      <c r="J16" s="30"/>
      <c r="K16" s="163"/>
      <c r="L16" s="163"/>
      <c r="M16" s="163"/>
    </row>
    <row r="17" spans="1:18" s="145" customFormat="1" x14ac:dyDescent="0.25">
      <c r="B17" s="356" t="s">
        <v>115</v>
      </c>
      <c r="C17" s="357"/>
      <c r="D17" s="357"/>
      <c r="E17" s="357"/>
      <c r="F17" s="357"/>
      <c r="G17" s="357"/>
      <c r="H17" s="278"/>
      <c r="I17" s="37"/>
      <c r="J17" s="30"/>
      <c r="K17" s="163"/>
      <c r="L17" s="163"/>
      <c r="M17" s="163"/>
    </row>
    <row r="18" spans="1:18" s="145" customFormat="1" ht="7.95" customHeight="1" x14ac:dyDescent="0.25">
      <c r="B18" s="39"/>
      <c r="C18" s="3"/>
      <c r="D18" s="27"/>
      <c r="E18" s="27"/>
      <c r="F18" s="27"/>
      <c r="G18" s="27"/>
      <c r="H18" s="28"/>
      <c r="I18" s="29"/>
      <c r="J18" s="30"/>
      <c r="K18" s="163"/>
      <c r="L18" s="163"/>
      <c r="M18" s="163"/>
      <c r="R18" s="151"/>
    </row>
    <row r="19" spans="1:18" s="145" customFormat="1" x14ac:dyDescent="0.25">
      <c r="B19" s="356" t="s">
        <v>117</v>
      </c>
      <c r="C19" s="357"/>
      <c r="D19" s="357"/>
      <c r="E19" s="357"/>
      <c r="F19" s="357"/>
      <c r="G19" s="357"/>
      <c r="H19" s="36"/>
      <c r="I19" s="37"/>
      <c r="J19" s="30"/>
      <c r="K19" s="163"/>
      <c r="L19" s="163"/>
      <c r="M19" s="163"/>
      <c r="R19" s="151"/>
    </row>
    <row r="20" spans="1:18" s="145" customFormat="1" ht="12.75" customHeight="1" x14ac:dyDescent="0.25">
      <c r="B20" s="332" t="s">
        <v>126</v>
      </c>
      <c r="C20" s="333"/>
      <c r="D20" s="333"/>
      <c r="E20" s="333"/>
      <c r="F20" s="333"/>
      <c r="G20" s="333"/>
      <c r="H20" s="37"/>
      <c r="I20" s="37"/>
      <c r="J20" s="30"/>
      <c r="K20" s="163"/>
      <c r="L20" s="163"/>
      <c r="M20" s="163"/>
      <c r="R20" s="151"/>
    </row>
    <row r="21" spans="1:18" s="145" customFormat="1" ht="7.95" customHeight="1" x14ac:dyDescent="0.25">
      <c r="B21" s="356"/>
      <c r="C21" s="357"/>
      <c r="D21" s="357"/>
      <c r="E21" s="357"/>
      <c r="F21" s="357"/>
      <c r="G21" s="357"/>
      <c r="H21" s="40"/>
      <c r="I21" s="41"/>
      <c r="J21" s="30"/>
      <c r="K21" s="163"/>
      <c r="L21" s="163"/>
      <c r="M21" s="163"/>
      <c r="R21" s="151"/>
    </row>
    <row r="22" spans="1:18" s="145" customFormat="1" x14ac:dyDescent="0.25">
      <c r="B22" s="356" t="s">
        <v>118</v>
      </c>
      <c r="C22" s="357"/>
      <c r="D22" s="357"/>
      <c r="E22" s="357"/>
      <c r="F22" s="357"/>
      <c r="G22" s="357"/>
      <c r="H22" s="36"/>
      <c r="I22" s="37"/>
      <c r="J22" s="30"/>
      <c r="K22" s="163"/>
      <c r="L22" s="163"/>
      <c r="M22" s="163"/>
      <c r="R22" s="151"/>
    </row>
    <row r="23" spans="1:18" s="145" customFormat="1" x14ac:dyDescent="0.25">
      <c r="B23" s="356" t="s">
        <v>126</v>
      </c>
      <c r="C23" s="364"/>
      <c r="D23" s="364"/>
      <c r="E23" s="364"/>
      <c r="F23" s="364"/>
      <c r="G23" s="364"/>
      <c r="H23" s="278"/>
      <c r="I23" s="37"/>
      <c r="J23" s="30"/>
      <c r="K23" s="163"/>
      <c r="L23" s="163"/>
      <c r="M23" s="163"/>
      <c r="R23" s="151"/>
    </row>
    <row r="24" spans="1:18" s="145" customFormat="1" ht="7.2" customHeight="1" x14ac:dyDescent="0.25">
      <c r="B24" s="289"/>
      <c r="C24" s="291"/>
      <c r="D24" s="291"/>
      <c r="E24" s="291"/>
      <c r="F24" s="291"/>
      <c r="G24" s="291"/>
      <c r="H24" s="278"/>
      <c r="I24" s="37"/>
      <c r="J24" s="30"/>
      <c r="K24" s="163"/>
      <c r="L24" s="163"/>
      <c r="M24" s="163"/>
      <c r="R24" s="151"/>
    </row>
    <row r="25" spans="1:18" s="145" customFormat="1" x14ac:dyDescent="0.25">
      <c r="B25" s="356" t="s">
        <v>105</v>
      </c>
      <c r="C25" s="357"/>
      <c r="D25" s="357"/>
      <c r="E25" s="357"/>
      <c r="F25" s="357"/>
      <c r="G25" s="357"/>
      <c r="H25" s="36"/>
      <c r="I25" s="37"/>
      <c r="J25" s="30"/>
      <c r="K25" s="163"/>
      <c r="L25" s="163"/>
      <c r="M25" s="163"/>
      <c r="R25" s="151"/>
    </row>
    <row r="26" spans="1:18" s="145" customFormat="1" x14ac:dyDescent="0.25">
      <c r="B26" s="356" t="s">
        <v>119</v>
      </c>
      <c r="C26" s="364"/>
      <c r="D26" s="364"/>
      <c r="E26" s="364"/>
      <c r="F26" s="364"/>
      <c r="G26" s="364"/>
      <c r="H26" s="278"/>
      <c r="I26" s="37"/>
      <c r="J26" s="30"/>
      <c r="K26" s="163"/>
      <c r="L26" s="163"/>
      <c r="M26" s="163"/>
      <c r="R26" s="151"/>
    </row>
    <row r="27" spans="1:18" s="145" customFormat="1" ht="6" customHeight="1" thickBot="1" x14ac:dyDescent="0.3">
      <c r="B27" s="365"/>
      <c r="C27" s="333"/>
      <c r="D27" s="333"/>
      <c r="E27" s="333"/>
      <c r="F27" s="333"/>
      <c r="G27" s="333"/>
      <c r="H27" s="37"/>
      <c r="I27" s="37"/>
      <c r="J27" s="30"/>
      <c r="K27" s="163"/>
      <c r="L27" s="163"/>
      <c r="M27" s="163"/>
      <c r="R27" s="151"/>
    </row>
    <row r="28" spans="1:18" s="145" customFormat="1" ht="7.95" customHeight="1" x14ac:dyDescent="0.25">
      <c r="B28" s="43"/>
      <c r="C28" s="44"/>
      <c r="D28" s="44"/>
      <c r="E28" s="44"/>
      <c r="F28" s="44"/>
      <c r="G28" s="44"/>
      <c r="H28" s="44"/>
      <c r="I28" s="44"/>
      <c r="J28" s="45"/>
      <c r="L28" s="161"/>
    </row>
    <row r="29" spans="1:18" s="145" customFormat="1" ht="12.6" customHeight="1" x14ac:dyDescent="0.25">
      <c r="A29" s="161"/>
      <c r="B29" s="46" t="s">
        <v>12</v>
      </c>
      <c r="C29" s="47"/>
      <c r="D29" s="47"/>
      <c r="E29" s="47"/>
      <c r="F29" s="47"/>
      <c r="G29" s="47"/>
      <c r="H29" s="47"/>
      <c r="I29" s="47"/>
      <c r="J29" s="48"/>
      <c r="K29" s="161"/>
      <c r="L29" s="161"/>
      <c r="M29" s="161"/>
    </row>
    <row r="30" spans="1:18" s="145" customFormat="1" ht="7.95" customHeight="1" x14ac:dyDescent="0.25">
      <c r="A30" s="161"/>
      <c r="B30" s="46"/>
      <c r="C30" s="47"/>
      <c r="D30" s="47"/>
      <c r="E30" s="47"/>
      <c r="F30" s="47"/>
      <c r="G30" s="47"/>
      <c r="H30" s="47"/>
      <c r="I30" s="47"/>
      <c r="J30" s="48"/>
      <c r="K30" s="161"/>
      <c r="L30" s="161"/>
      <c r="M30" s="161"/>
    </row>
    <row r="31" spans="1:18" s="145" customFormat="1" x14ac:dyDescent="0.25">
      <c r="B31" s="33" t="s">
        <v>14</v>
      </c>
      <c r="C31" s="27"/>
      <c r="D31" s="27"/>
      <c r="E31" s="27"/>
      <c r="F31" s="27"/>
      <c r="G31" s="27"/>
      <c r="H31" s="40"/>
      <c r="I31" s="29"/>
      <c r="J31" s="30"/>
      <c r="L31" s="163"/>
      <c r="M31" s="163"/>
    </row>
    <row r="32" spans="1:18" s="145" customFormat="1" ht="7.95" customHeight="1" x14ac:dyDescent="0.25">
      <c r="B32" s="33"/>
      <c r="C32" s="27"/>
      <c r="D32" s="27"/>
      <c r="E32" s="27"/>
      <c r="F32" s="27"/>
      <c r="G32" s="27"/>
      <c r="H32" s="40"/>
      <c r="I32" s="29"/>
      <c r="J32" s="30"/>
      <c r="L32" s="163"/>
      <c r="M32" s="163"/>
    </row>
    <row r="33" spans="1:39" s="145" customFormat="1" x14ac:dyDescent="0.25">
      <c r="B33" s="49" t="s">
        <v>11</v>
      </c>
      <c r="C33" s="27"/>
      <c r="D33" s="50"/>
      <c r="E33" s="366"/>
      <c r="F33" s="367"/>
      <c r="G33" s="51" t="s">
        <v>10</v>
      </c>
      <c r="H33" s="366"/>
      <c r="I33" s="367"/>
      <c r="J33" s="30"/>
      <c r="L33" s="163"/>
      <c r="M33" s="163"/>
    </row>
    <row r="34" spans="1:39" s="145" customFormat="1" ht="7.5" customHeight="1" x14ac:dyDescent="0.25">
      <c r="B34" s="18"/>
      <c r="C34" s="3"/>
      <c r="D34" s="27"/>
      <c r="E34" s="53"/>
      <c r="F34" s="3"/>
      <c r="G34" s="54"/>
      <c r="H34" s="55"/>
      <c r="I34" s="56"/>
      <c r="J34" s="30"/>
      <c r="L34" s="163"/>
      <c r="M34" s="163"/>
    </row>
    <row r="35" spans="1:39" s="145" customFormat="1" hidden="1" x14ac:dyDescent="0.25">
      <c r="A35" s="159"/>
      <c r="B35" s="356"/>
      <c r="C35" s="357"/>
      <c r="D35" s="357"/>
      <c r="E35" s="357"/>
      <c r="F35" s="368"/>
      <c r="G35" s="368"/>
      <c r="H35" s="368"/>
      <c r="I35" s="368"/>
      <c r="J35" s="30"/>
      <c r="L35" s="163"/>
      <c r="M35" s="163"/>
    </row>
    <row r="36" spans="1:39" s="145" customFormat="1" ht="7.95" hidden="1" customHeight="1" x14ac:dyDescent="0.25">
      <c r="B36" s="52"/>
      <c r="C36" s="57"/>
      <c r="D36" s="27"/>
      <c r="E36" s="58"/>
      <c r="F36" s="3"/>
      <c r="G36" s="3"/>
      <c r="H36" s="3"/>
      <c r="I36" s="3"/>
      <c r="J36" s="30"/>
      <c r="L36" s="163"/>
      <c r="M36" s="163"/>
    </row>
    <row r="37" spans="1:39" s="145" customFormat="1" x14ac:dyDescent="0.25">
      <c r="B37" s="52" t="s">
        <v>33</v>
      </c>
      <c r="C37" s="57"/>
      <c r="D37" s="57"/>
      <c r="E37" s="27"/>
      <c r="F37" s="358"/>
      <c r="G37" s="359"/>
      <c r="H37" s="359"/>
      <c r="I37" s="360"/>
      <c r="J37" s="30"/>
      <c r="K37" s="169"/>
      <c r="L37" s="169"/>
      <c r="M37" s="169"/>
    </row>
    <row r="38" spans="1:39" s="145" customFormat="1" ht="7.95" customHeight="1" x14ac:dyDescent="0.25">
      <c r="B38" s="18"/>
      <c r="C38" s="3"/>
      <c r="D38" s="3"/>
      <c r="E38" s="3"/>
      <c r="F38" s="57"/>
      <c r="G38" s="27"/>
      <c r="H38" s="40"/>
      <c r="I38" s="29"/>
      <c r="J38" s="30"/>
      <c r="K38" s="169"/>
      <c r="L38" s="169"/>
      <c r="M38" s="169"/>
    </row>
    <row r="39" spans="1:39" s="145" customFormat="1" x14ac:dyDescent="0.25">
      <c r="B39" s="52" t="s">
        <v>34</v>
      </c>
      <c r="C39" s="57"/>
      <c r="D39" s="57"/>
      <c r="E39" s="57"/>
      <c r="F39" s="358"/>
      <c r="G39" s="359"/>
      <c r="H39" s="359"/>
      <c r="I39" s="360"/>
      <c r="J39" s="60"/>
      <c r="K39" s="169"/>
      <c r="L39" s="169"/>
      <c r="M39" s="169"/>
    </row>
    <row r="40" spans="1:39" s="145" customFormat="1" ht="7.95" customHeight="1" x14ac:dyDescent="0.25">
      <c r="B40" s="52"/>
      <c r="C40" s="57"/>
      <c r="D40" s="57"/>
      <c r="E40" s="57"/>
      <c r="F40" s="138"/>
      <c r="G40" s="138"/>
      <c r="H40" s="138"/>
      <c r="I40" s="138"/>
      <c r="J40" s="60"/>
      <c r="K40" s="169"/>
      <c r="L40" s="169"/>
      <c r="M40" s="169"/>
    </row>
    <row r="41" spans="1:39" s="145" customFormat="1" x14ac:dyDescent="0.25">
      <c r="B41" s="38" t="s">
        <v>35</v>
      </c>
      <c r="C41" s="3"/>
      <c r="D41" s="3"/>
      <c r="E41" s="3"/>
      <c r="F41" s="361"/>
      <c r="G41" s="362"/>
      <c r="H41" s="362"/>
      <c r="I41" s="363"/>
      <c r="J41" s="60"/>
      <c r="K41" s="169"/>
      <c r="L41" s="169"/>
      <c r="M41" s="169"/>
    </row>
    <row r="42" spans="1:39" s="145" customFormat="1" ht="7.95" customHeight="1" x14ac:dyDescent="0.25">
      <c r="B42" s="18"/>
      <c r="C42" s="3"/>
      <c r="D42" s="3"/>
      <c r="E42" s="3"/>
      <c r="F42" s="3"/>
      <c r="G42" s="3"/>
      <c r="H42" s="61"/>
      <c r="I42" s="62"/>
      <c r="J42" s="60"/>
      <c r="K42" s="169"/>
      <c r="L42" s="169"/>
      <c r="M42" s="169"/>
    </row>
    <row r="43" spans="1:39" s="145" customFormat="1" x14ac:dyDescent="0.25">
      <c r="B43" s="52" t="s">
        <v>22</v>
      </c>
      <c r="C43" s="57"/>
      <c r="D43" s="57"/>
      <c r="E43" s="57"/>
      <c r="F43" s="361"/>
      <c r="G43" s="362"/>
      <c r="H43" s="362"/>
      <c r="I43" s="363"/>
      <c r="J43" s="60"/>
      <c r="K43" s="169"/>
      <c r="L43" s="169"/>
      <c r="M43" s="169"/>
    </row>
    <row r="44" spans="1:39" s="162" customFormat="1" ht="7.5" customHeight="1" thickBot="1" x14ac:dyDescent="0.3">
      <c r="B44" s="64"/>
      <c r="C44" s="65"/>
      <c r="D44" s="66"/>
      <c r="E44" s="66"/>
      <c r="F44" s="66"/>
      <c r="G44" s="66"/>
      <c r="H44" s="66"/>
      <c r="I44" s="66"/>
      <c r="J44" s="67"/>
      <c r="M44" s="160"/>
      <c r="N44" s="160"/>
      <c r="O44" s="178"/>
      <c r="P44" s="160"/>
      <c r="Q44" s="160"/>
      <c r="R44" s="145"/>
      <c r="S44" s="145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</row>
    <row r="45" spans="1:39" s="163" customFormat="1" ht="7.2" customHeight="1" x14ac:dyDescent="0.25">
      <c r="B45" s="25"/>
      <c r="C45" s="21"/>
      <c r="D45" s="23"/>
      <c r="E45" s="23"/>
      <c r="F45" s="23"/>
      <c r="G45" s="23"/>
      <c r="H45" s="23"/>
      <c r="I45" s="23"/>
      <c r="J45" s="24"/>
      <c r="L45" s="169"/>
      <c r="M45" s="145"/>
      <c r="N45" s="145"/>
      <c r="O45" s="179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</row>
    <row r="46" spans="1:39" s="146" customFormat="1" x14ac:dyDescent="0.25">
      <c r="B46" s="328" t="s">
        <v>130</v>
      </c>
      <c r="C46" s="329"/>
      <c r="D46" s="329"/>
      <c r="E46" s="329"/>
      <c r="F46" s="329"/>
      <c r="G46" s="329"/>
      <c r="H46" s="329"/>
      <c r="I46" s="329"/>
      <c r="J46" s="70"/>
      <c r="K46" s="163"/>
      <c r="L46" s="169"/>
      <c r="M46" s="145"/>
      <c r="N46" s="145"/>
      <c r="O46" s="179"/>
      <c r="P46" s="145"/>
      <c r="Q46" s="145"/>
      <c r="R46" s="145"/>
      <c r="S46" s="145"/>
      <c r="T46" s="145"/>
      <c r="U46" s="145"/>
      <c r="V46" s="145"/>
      <c r="W46" s="145"/>
    </row>
    <row r="47" spans="1:39" s="145" customFormat="1" ht="6.6" customHeight="1" x14ac:dyDescent="0.25">
      <c r="B47" s="52"/>
      <c r="C47" s="57"/>
      <c r="D47" s="57"/>
      <c r="E47" s="57"/>
      <c r="F47" s="63"/>
      <c r="G47" s="63"/>
      <c r="H47" s="63"/>
      <c r="I47" s="63"/>
      <c r="J47" s="60"/>
      <c r="K47" s="163"/>
      <c r="L47" s="169"/>
      <c r="O47" s="179"/>
    </row>
    <row r="48" spans="1:39" s="145" customFormat="1" x14ac:dyDescent="0.25">
      <c r="B48" s="341" t="s">
        <v>103</v>
      </c>
      <c r="C48" s="342"/>
      <c r="D48" s="342"/>
      <c r="E48" s="343"/>
      <c r="F48" s="36"/>
      <c r="G48" s="73" t="s">
        <v>3</v>
      </c>
      <c r="H48" s="36"/>
      <c r="I48" s="73" t="s">
        <v>2</v>
      </c>
      <c r="J48" s="60"/>
      <c r="K48" s="163"/>
      <c r="L48" s="169"/>
      <c r="O48" s="179"/>
    </row>
    <row r="49" spans="1:39" s="145" customFormat="1" ht="7.95" customHeight="1" x14ac:dyDescent="0.25">
      <c r="B49" s="281"/>
      <c r="C49" s="282"/>
      <c r="D49" s="282"/>
      <c r="E49" s="282"/>
      <c r="F49" s="1"/>
      <c r="G49" s="1"/>
      <c r="H49" s="11"/>
      <c r="I49" s="2"/>
      <c r="J49" s="60"/>
      <c r="K49" s="163"/>
      <c r="L49" s="169"/>
      <c r="O49" s="179"/>
    </row>
    <row r="50" spans="1:39" s="145" customFormat="1" ht="13.95" customHeight="1" x14ac:dyDescent="0.25">
      <c r="B50" s="341" t="s">
        <v>127</v>
      </c>
      <c r="C50" s="342"/>
      <c r="D50" s="342"/>
      <c r="E50" s="343"/>
      <c r="F50" s="334"/>
      <c r="G50" s="335"/>
      <c r="H50" s="11" t="s">
        <v>86</v>
      </c>
      <c r="I50" s="2"/>
      <c r="J50" s="60"/>
      <c r="K50" s="163"/>
      <c r="L50" s="169"/>
      <c r="O50" s="179"/>
    </row>
    <row r="51" spans="1:39" s="145" customFormat="1" ht="6.6" customHeight="1" x14ac:dyDescent="0.25">
      <c r="B51" s="192"/>
      <c r="C51" s="193"/>
      <c r="D51" s="193"/>
      <c r="E51" s="193"/>
      <c r="F51" s="235"/>
      <c r="G51" s="235"/>
      <c r="H51" s="11"/>
      <c r="I51" s="2"/>
      <c r="J51" s="60"/>
      <c r="K51" s="163"/>
      <c r="L51" s="169"/>
      <c r="O51" s="179"/>
    </row>
    <row r="52" spans="1:39" s="145" customFormat="1" x14ac:dyDescent="0.25">
      <c r="B52" s="378" t="s">
        <v>111</v>
      </c>
      <c r="C52" s="379"/>
      <c r="D52" s="379"/>
      <c r="E52" s="380"/>
      <c r="F52" s="381" t="str">
        <f>IF(F50="","",IF(F48="x",0.9*F50,0.8*F50))</f>
        <v/>
      </c>
      <c r="G52" s="382"/>
      <c r="H52" s="11" t="s">
        <v>86</v>
      </c>
      <c r="I52" s="11"/>
      <c r="J52" s="60"/>
      <c r="K52" s="163"/>
      <c r="L52" s="169"/>
      <c r="O52" s="179"/>
    </row>
    <row r="53" spans="1:39" s="162" customFormat="1" ht="7.2" customHeight="1" thickBot="1" x14ac:dyDescent="0.3">
      <c r="B53" s="64"/>
      <c r="C53" s="65"/>
      <c r="D53" s="66"/>
      <c r="E53" s="66"/>
      <c r="F53" s="66"/>
      <c r="G53" s="66"/>
      <c r="H53" s="66"/>
      <c r="I53" s="66"/>
      <c r="J53" s="67"/>
      <c r="K53" s="163"/>
      <c r="L53" s="169"/>
      <c r="M53" s="145"/>
      <c r="N53" s="145"/>
      <c r="O53" s="179"/>
      <c r="P53" s="145"/>
      <c r="Q53" s="145"/>
      <c r="R53" s="145"/>
      <c r="S53" s="145"/>
      <c r="T53" s="145"/>
      <c r="U53" s="145"/>
      <c r="V53" s="145"/>
      <c r="W53" s="145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</row>
    <row r="54" spans="1:39" s="162" customFormat="1" ht="7.2" customHeight="1" x14ac:dyDescent="0.25">
      <c r="B54" s="284"/>
      <c r="C54" s="285"/>
      <c r="D54" s="286"/>
      <c r="E54" s="286"/>
      <c r="F54" s="286"/>
      <c r="G54" s="286"/>
      <c r="H54" s="286"/>
      <c r="I54" s="286"/>
      <c r="J54" s="287"/>
      <c r="K54" s="163"/>
      <c r="L54" s="169"/>
      <c r="M54" s="145"/>
      <c r="N54" s="145"/>
      <c r="O54" s="179"/>
      <c r="P54" s="145"/>
      <c r="Q54" s="145"/>
      <c r="R54" s="145"/>
      <c r="S54" s="145"/>
      <c r="T54" s="145"/>
      <c r="U54" s="145"/>
      <c r="V54" s="145"/>
      <c r="W54" s="145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</row>
    <row r="55" spans="1:39" s="162" customFormat="1" x14ac:dyDescent="0.25">
      <c r="A55" s="146"/>
      <c r="B55" s="328" t="s">
        <v>129</v>
      </c>
      <c r="C55" s="329"/>
      <c r="D55" s="329"/>
      <c r="E55" s="329"/>
      <c r="F55" s="329"/>
      <c r="G55" s="329"/>
      <c r="H55" s="329"/>
      <c r="I55" s="329"/>
      <c r="J55" s="70"/>
      <c r="K55" s="146"/>
      <c r="L55" s="146"/>
      <c r="M55" s="146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</row>
    <row r="56" spans="1:39" s="145" customFormat="1" ht="6.6" customHeight="1" x14ac:dyDescent="0.25">
      <c r="B56" s="325"/>
      <c r="C56" s="326"/>
      <c r="D56" s="326"/>
      <c r="E56" s="326"/>
      <c r="F56" s="63"/>
      <c r="G56" s="63"/>
      <c r="H56" s="63"/>
      <c r="I56" s="63"/>
      <c r="J56" s="60"/>
      <c r="K56" s="163"/>
      <c r="L56" s="169"/>
      <c r="O56" s="179"/>
    </row>
    <row r="57" spans="1:39" s="162" customFormat="1" x14ac:dyDescent="0.25">
      <c r="A57" s="145"/>
      <c r="B57" s="332" t="s">
        <v>91</v>
      </c>
      <c r="C57" s="333"/>
      <c r="D57" s="333"/>
      <c r="E57" s="333"/>
      <c r="F57" s="36"/>
      <c r="G57" s="73" t="s">
        <v>3</v>
      </c>
      <c r="H57" s="36"/>
      <c r="I57" s="73" t="s">
        <v>2</v>
      </c>
      <c r="J57" s="60"/>
      <c r="K57" s="145"/>
      <c r="L57" s="169"/>
      <c r="M57" s="145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</row>
    <row r="58" spans="1:39" s="162" customFormat="1" ht="28.2" customHeight="1" x14ac:dyDescent="0.25">
      <c r="A58" s="145"/>
      <c r="B58" s="332"/>
      <c r="C58" s="333"/>
      <c r="D58" s="333"/>
      <c r="E58" s="333"/>
      <c r="F58" s="1"/>
      <c r="G58" s="1"/>
      <c r="H58" s="11"/>
      <c r="I58" s="2"/>
      <c r="J58" s="60"/>
      <c r="K58" s="145"/>
      <c r="L58" s="169"/>
      <c r="M58" s="145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</row>
    <row r="59" spans="1:39" s="162" customFormat="1" x14ac:dyDescent="0.25">
      <c r="A59" s="145"/>
      <c r="B59" s="341" t="s">
        <v>128</v>
      </c>
      <c r="C59" s="377"/>
      <c r="D59" s="377"/>
      <c r="E59" s="377"/>
      <c r="F59" s="334"/>
      <c r="G59" s="335"/>
      <c r="H59" s="11" t="s">
        <v>72</v>
      </c>
      <c r="I59" s="2"/>
      <c r="J59" s="60"/>
      <c r="K59" s="145"/>
      <c r="L59" s="169"/>
      <c r="M59" s="145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</row>
    <row r="60" spans="1:39" s="145" customFormat="1" ht="6.6" customHeight="1" x14ac:dyDescent="0.25">
      <c r="B60" s="323"/>
      <c r="C60" s="324"/>
      <c r="D60" s="324"/>
      <c r="E60" s="324"/>
      <c r="F60" s="235"/>
      <c r="G60" s="235"/>
      <c r="H60" s="11"/>
      <c r="I60" s="2"/>
      <c r="J60" s="60"/>
      <c r="K60" s="163"/>
      <c r="L60" s="169"/>
      <c r="O60" s="179"/>
    </row>
    <row r="61" spans="1:39" s="162" customFormat="1" x14ac:dyDescent="0.25">
      <c r="A61" s="145"/>
      <c r="B61" s="378" t="s">
        <v>112</v>
      </c>
      <c r="C61" s="379"/>
      <c r="D61" s="379"/>
      <c r="E61" s="380"/>
      <c r="F61" s="381" t="str">
        <f>IF(F59=0,"",IF(H57&lt;&gt;"",
MAX(F59*400,400),
MAX(F59*200,200)))</f>
        <v/>
      </c>
      <c r="G61" s="382"/>
      <c r="H61" s="11" t="s">
        <v>86</v>
      </c>
      <c r="I61" s="11"/>
      <c r="J61" s="60"/>
      <c r="K61" s="145"/>
      <c r="L61" s="169"/>
      <c r="M61" s="145"/>
      <c r="N61" s="145"/>
      <c r="O61" s="145"/>
      <c r="P61" s="145"/>
      <c r="Q61" s="145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</row>
    <row r="62" spans="1:39" s="162" customFormat="1" ht="7.2" customHeight="1" thickBot="1" x14ac:dyDescent="0.3">
      <c r="B62" s="284"/>
      <c r="C62" s="285"/>
      <c r="D62" s="286"/>
      <c r="E62" s="286"/>
      <c r="F62" s="286"/>
      <c r="G62" s="286"/>
      <c r="H62" s="286"/>
      <c r="I62" s="286"/>
      <c r="J62" s="287"/>
      <c r="M62" s="160"/>
      <c r="N62" s="160"/>
      <c r="O62" s="178"/>
      <c r="P62" s="160"/>
      <c r="Q62" s="160"/>
      <c r="R62" s="145"/>
      <c r="S62" s="145"/>
      <c r="T62" s="160"/>
      <c r="U62" s="160"/>
      <c r="V62" s="160"/>
      <c r="W62" s="160"/>
      <c r="X62" s="146"/>
      <c r="Y62" s="146"/>
      <c r="Z62" s="146"/>
      <c r="AA62" s="146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</row>
    <row r="63" spans="1:39" s="163" customFormat="1" ht="7.95" customHeight="1" x14ac:dyDescent="0.25">
      <c r="B63" s="25"/>
      <c r="C63" s="21"/>
      <c r="D63" s="23"/>
      <c r="E63" s="23"/>
      <c r="F63" s="23"/>
      <c r="G63" s="23"/>
      <c r="H63" s="23"/>
      <c r="I63" s="23"/>
      <c r="J63" s="24"/>
      <c r="K63" s="162"/>
      <c r="L63" s="162"/>
      <c r="M63" s="160"/>
      <c r="N63" s="160"/>
      <c r="O63" s="178"/>
      <c r="P63" s="160"/>
      <c r="Q63" s="160"/>
      <c r="R63" s="145"/>
      <c r="S63" s="145"/>
      <c r="T63" s="160"/>
      <c r="U63" s="160"/>
      <c r="V63" s="160"/>
      <c r="W63" s="160"/>
      <c r="X63" s="160"/>
      <c r="Y63" s="160"/>
      <c r="Z63" s="160"/>
      <c r="AA63" s="160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</row>
    <row r="64" spans="1:39" s="146" customFormat="1" x14ac:dyDescent="0.25">
      <c r="B64" s="338" t="s">
        <v>125</v>
      </c>
      <c r="C64" s="339"/>
      <c r="D64" s="339"/>
      <c r="E64" s="339"/>
      <c r="F64" s="339"/>
      <c r="G64" s="339"/>
      <c r="H64" s="339"/>
      <c r="I64" s="339"/>
      <c r="J64" s="70"/>
      <c r="K64" s="162"/>
      <c r="L64" s="162"/>
      <c r="M64" s="160"/>
      <c r="N64" s="160"/>
      <c r="O64" s="178"/>
      <c r="P64" s="160"/>
      <c r="Q64" s="160"/>
      <c r="R64" s="145"/>
      <c r="S64" s="145"/>
      <c r="T64" s="160"/>
      <c r="U64" s="160"/>
      <c r="V64" s="160"/>
      <c r="W64" s="160"/>
      <c r="X64" s="145"/>
      <c r="Y64" s="145"/>
      <c r="Z64" s="145"/>
      <c r="AA64" s="145"/>
    </row>
    <row r="65" spans="1:27" s="160" customFormat="1" ht="7.2" customHeight="1" x14ac:dyDescent="0.25">
      <c r="B65" s="74"/>
      <c r="C65" s="75"/>
      <c r="D65" s="75"/>
      <c r="E65" s="75"/>
      <c r="F65" s="76"/>
      <c r="G65" s="76"/>
      <c r="H65" s="76"/>
      <c r="I65" s="76"/>
      <c r="J65" s="77"/>
      <c r="K65" s="162"/>
      <c r="L65" s="162"/>
      <c r="O65" s="178"/>
      <c r="R65" s="145"/>
      <c r="S65" s="145"/>
      <c r="X65" s="145"/>
      <c r="Y65" s="145"/>
      <c r="Z65" s="145"/>
      <c r="AA65" s="145"/>
    </row>
    <row r="66" spans="1:27" s="145" customFormat="1" x14ac:dyDescent="0.25">
      <c r="B66" s="341" t="s">
        <v>120</v>
      </c>
      <c r="C66" s="342"/>
      <c r="D66" s="342"/>
      <c r="E66" s="343"/>
      <c r="F66" s="36"/>
      <c r="G66" s="73" t="s">
        <v>3</v>
      </c>
      <c r="H66" s="36"/>
      <c r="I66" s="73" t="s">
        <v>2</v>
      </c>
      <c r="J66" s="60"/>
      <c r="K66" s="162"/>
      <c r="L66" s="162"/>
      <c r="M66" s="160"/>
      <c r="N66" s="160"/>
      <c r="O66" s="178"/>
      <c r="P66" s="160"/>
      <c r="Q66" s="160"/>
      <c r="T66" s="160"/>
      <c r="U66" s="160"/>
      <c r="V66" s="160"/>
      <c r="W66" s="160"/>
    </row>
    <row r="67" spans="1:27" s="145" customFormat="1" ht="6" customHeight="1" x14ac:dyDescent="0.25">
      <c r="B67" s="38"/>
      <c r="C67" s="27"/>
      <c r="D67" s="27"/>
      <c r="E67" s="27"/>
      <c r="F67" s="27"/>
      <c r="G67" s="78"/>
      <c r="H67" s="40"/>
      <c r="I67" s="29"/>
      <c r="J67" s="30"/>
      <c r="K67" s="162"/>
      <c r="L67" s="162"/>
      <c r="M67" s="160"/>
      <c r="N67" s="160"/>
      <c r="O67" s="178"/>
      <c r="P67" s="160"/>
      <c r="Q67" s="160"/>
      <c r="T67" s="160"/>
      <c r="U67" s="160"/>
      <c r="V67" s="160"/>
      <c r="W67" s="160"/>
    </row>
    <row r="68" spans="1:27" s="145" customFormat="1" x14ac:dyDescent="0.25">
      <c r="B68" s="52" t="s">
        <v>48</v>
      </c>
      <c r="C68" s="57"/>
      <c r="D68" s="57"/>
      <c r="E68" s="57"/>
      <c r="F68" s="369"/>
      <c r="G68" s="370"/>
      <c r="H68" s="61" t="s">
        <v>28</v>
      </c>
      <c r="I68" s="61"/>
      <c r="J68" s="60"/>
      <c r="K68" s="162"/>
      <c r="L68" s="163"/>
      <c r="M68" s="163"/>
      <c r="Q68" s="160"/>
      <c r="T68" s="160"/>
      <c r="U68" s="160"/>
      <c r="V68" s="160"/>
      <c r="W68" s="160"/>
    </row>
    <row r="69" spans="1:27" s="145" customFormat="1" hidden="1" x14ac:dyDescent="0.25">
      <c r="B69" s="269">
        <f>IF(F68="",0,IF(F68&gt;50,1,2))</f>
        <v>0</v>
      </c>
      <c r="C69" s="264"/>
      <c r="D69" s="264"/>
      <c r="E69" s="264"/>
      <c r="F69" s="265"/>
      <c r="G69" s="266"/>
      <c r="H69" s="266"/>
      <c r="I69" s="267"/>
      <c r="J69" s="268"/>
      <c r="K69" s="162"/>
      <c r="L69" s="163" t="s">
        <v>96</v>
      </c>
      <c r="M69" s="163"/>
      <c r="Q69" s="160"/>
      <c r="T69" s="160"/>
      <c r="U69" s="160"/>
      <c r="V69" s="160"/>
      <c r="W69" s="160"/>
      <c r="X69" s="151"/>
      <c r="Y69" s="151"/>
      <c r="Z69" s="151"/>
      <c r="AA69" s="151"/>
    </row>
    <row r="70" spans="1:27" s="145" customFormat="1" ht="14.25" customHeight="1" x14ac:dyDescent="0.25">
      <c r="B70" s="52"/>
      <c r="C70" s="261" t="str">
        <f>IF(B69=2,"Die Fläche muss zu mehr als 50 % mit Nadelholz bestockt gewesen sein! (Nr. 5.3.1 PKW-RL)","")</f>
        <v/>
      </c>
      <c r="D70" s="57"/>
      <c r="E70" s="57"/>
      <c r="F70" s="206"/>
      <c r="G70" s="247"/>
      <c r="H70" s="247"/>
      <c r="I70" s="61"/>
      <c r="J70" s="60"/>
      <c r="K70" s="162"/>
      <c r="L70" s="163"/>
      <c r="M70" s="163"/>
      <c r="Q70" s="160"/>
      <c r="T70" s="160"/>
      <c r="U70" s="160"/>
      <c r="V70" s="160"/>
      <c r="W70" s="160"/>
    </row>
    <row r="71" spans="1:27" s="151" customFormat="1" ht="7.95" customHeight="1" thickBot="1" x14ac:dyDescent="0.3">
      <c r="A71" s="164"/>
      <c r="B71" s="348"/>
      <c r="C71" s="349"/>
      <c r="D71" s="349"/>
      <c r="E71" s="349"/>
      <c r="F71" s="349"/>
      <c r="G71" s="349"/>
      <c r="H71" s="349"/>
      <c r="I71" s="349"/>
      <c r="J71" s="350"/>
      <c r="K71" s="162"/>
      <c r="L71" s="171"/>
      <c r="Q71" s="160"/>
      <c r="R71" s="145"/>
      <c r="S71" s="145"/>
      <c r="T71" s="160"/>
      <c r="U71" s="160"/>
      <c r="V71" s="160"/>
      <c r="W71" s="160"/>
      <c r="X71" s="145"/>
      <c r="Y71" s="145"/>
      <c r="Z71" s="145"/>
      <c r="AA71" s="145"/>
    </row>
    <row r="72" spans="1:27" s="145" customFormat="1" ht="7.95" customHeight="1" x14ac:dyDescent="0.25">
      <c r="B72" s="79"/>
      <c r="C72" s="80"/>
      <c r="D72" s="80"/>
      <c r="E72" s="81"/>
      <c r="F72" s="82"/>
      <c r="G72" s="83"/>
      <c r="H72" s="81"/>
      <c r="I72" s="82"/>
      <c r="J72" s="68"/>
      <c r="K72" s="162"/>
      <c r="L72" s="169"/>
      <c r="M72" s="169"/>
      <c r="Q72" s="160"/>
      <c r="T72" s="160"/>
      <c r="U72" s="160"/>
      <c r="V72" s="160"/>
      <c r="W72" s="160"/>
    </row>
    <row r="73" spans="1:27" s="145" customFormat="1" x14ac:dyDescent="0.25">
      <c r="B73" s="338" t="s">
        <v>52</v>
      </c>
      <c r="C73" s="339"/>
      <c r="D73" s="339"/>
      <c r="E73" s="339"/>
      <c r="F73" s="339"/>
      <c r="G73" s="339"/>
      <c r="H73" s="339"/>
      <c r="I73" s="339"/>
      <c r="J73" s="84"/>
      <c r="K73" s="162"/>
      <c r="L73" s="182"/>
      <c r="M73" s="182"/>
      <c r="Q73" s="160"/>
      <c r="T73" s="160"/>
      <c r="U73" s="160"/>
      <c r="V73" s="160"/>
      <c r="W73" s="160"/>
    </row>
    <row r="74" spans="1:27" s="145" customFormat="1" ht="7.95" customHeight="1" x14ac:dyDescent="0.25">
      <c r="B74" s="38"/>
      <c r="C74" s="27"/>
      <c r="D74" s="27"/>
      <c r="E74" s="27"/>
      <c r="F74" s="27"/>
      <c r="G74" s="27"/>
      <c r="H74" s="40"/>
      <c r="I74" s="29"/>
      <c r="J74" s="30"/>
      <c r="K74" s="162"/>
      <c r="L74" s="163"/>
      <c r="M74" s="163"/>
      <c r="Q74" s="160"/>
      <c r="T74" s="160"/>
      <c r="U74" s="160"/>
      <c r="V74" s="160"/>
      <c r="W74" s="160"/>
    </row>
    <row r="75" spans="1:27" s="145" customFormat="1" ht="12.6" customHeight="1" x14ac:dyDescent="0.25">
      <c r="B75" s="389" t="s">
        <v>122</v>
      </c>
      <c r="C75" s="390"/>
      <c r="D75" s="390"/>
      <c r="E75" s="391"/>
      <c r="F75" s="246"/>
      <c r="G75" s="336" t="s">
        <v>53</v>
      </c>
      <c r="H75" s="337"/>
      <c r="I75" s="337"/>
      <c r="J75" s="30"/>
      <c r="K75" s="162"/>
      <c r="L75" s="163"/>
      <c r="M75" s="163"/>
      <c r="N75" s="169"/>
      <c r="Q75" s="160"/>
      <c r="T75" s="160"/>
      <c r="U75" s="160"/>
      <c r="V75" s="160"/>
      <c r="W75" s="160"/>
    </row>
    <row r="76" spans="1:27" s="145" customFormat="1" ht="7.95" customHeight="1" x14ac:dyDescent="0.25">
      <c r="B76" s="38"/>
      <c r="C76" s="27"/>
      <c r="D76" s="27"/>
      <c r="E76" s="27"/>
      <c r="F76" s="27"/>
      <c r="G76" s="27"/>
      <c r="H76" s="40"/>
      <c r="I76" s="29"/>
      <c r="J76" s="30"/>
      <c r="K76" s="162"/>
      <c r="L76" s="163"/>
      <c r="M76" s="163"/>
      <c r="Q76" s="160"/>
      <c r="T76" s="160"/>
      <c r="U76" s="160"/>
      <c r="V76" s="160"/>
      <c r="W76" s="160"/>
    </row>
    <row r="77" spans="1:27" s="145" customFormat="1" ht="17.399999999999999" customHeight="1" x14ac:dyDescent="0.25">
      <c r="B77" s="202"/>
      <c r="C77" s="383" t="str">
        <f>IF(F75="","",IF(F75&lt;=50,"Der Anteil an standortheimischem LH muss über 50 % der Bestandsfläche sein! (Nr. 5.3.5 a) und 5.3.6 a) PKW-RL)",""))</f>
        <v/>
      </c>
      <c r="D77" s="384"/>
      <c r="E77" s="384"/>
      <c r="F77" s="384"/>
      <c r="G77" s="384"/>
      <c r="H77" s="384"/>
      <c r="I77" s="384"/>
      <c r="J77" s="30"/>
      <c r="K77" s="162"/>
      <c r="L77" s="163"/>
      <c r="M77" s="163"/>
      <c r="N77" s="169"/>
      <c r="Q77" s="160"/>
      <c r="T77" s="160"/>
      <c r="U77" s="160"/>
      <c r="V77" s="160"/>
      <c r="W77" s="160"/>
    </row>
    <row r="78" spans="1:27" s="145" customFormat="1" ht="7.95" customHeight="1" x14ac:dyDescent="0.25">
      <c r="B78" s="38"/>
      <c r="C78" s="27"/>
      <c r="D78" s="27"/>
      <c r="E78" s="27"/>
      <c r="F78" s="27"/>
      <c r="G78" s="27"/>
      <c r="H78" s="40"/>
      <c r="I78" s="29"/>
      <c r="J78" s="30"/>
      <c r="K78" s="162"/>
      <c r="L78" s="163"/>
      <c r="M78" s="163"/>
      <c r="T78" s="160"/>
      <c r="U78" s="160"/>
      <c r="V78" s="160"/>
      <c r="W78" s="160"/>
    </row>
    <row r="79" spans="1:27" s="145" customFormat="1" ht="24.6" customHeight="1" thickBot="1" x14ac:dyDescent="0.3">
      <c r="A79" s="163"/>
      <c r="B79" s="344" t="s">
        <v>69</v>
      </c>
      <c r="C79" s="345"/>
      <c r="D79" s="232" t="s">
        <v>37</v>
      </c>
      <c r="E79" s="346" t="s">
        <v>97</v>
      </c>
      <c r="F79" s="347"/>
      <c r="G79" s="346" t="s">
        <v>18</v>
      </c>
      <c r="H79" s="347"/>
      <c r="I79" s="233" t="s">
        <v>16</v>
      </c>
      <c r="J79" s="85"/>
      <c r="K79" s="163"/>
      <c r="L79" s="169"/>
      <c r="M79" s="169"/>
    </row>
    <row r="80" spans="1:27" s="145" customFormat="1" ht="22.5" customHeight="1" x14ac:dyDescent="0.25">
      <c r="B80" s="87"/>
      <c r="C80" s="88" t="str">
        <f>IF(ISERROR(LOOKUP(B80,$B$158:$B$199,$C$158:$C$199))," ",LOOKUP(B80,$B$158:$B$199,$C$158:$C$199))</f>
        <v xml:space="preserve"> </v>
      </c>
      <c r="D80" s="89"/>
      <c r="E80" s="385"/>
      <c r="F80" s="386"/>
      <c r="G80" s="387" t="str">
        <f>IF(B80="","",LOOKUP(B80,$B$158:$B$199,$M$158:$M$199))</f>
        <v/>
      </c>
      <c r="H80" s="388"/>
      <c r="I80" s="90" t="str">
        <f>IF(E80=0,"",E80*G80)</f>
        <v/>
      </c>
      <c r="J80" s="12"/>
      <c r="K80" s="170"/>
      <c r="L80" s="158"/>
      <c r="M80" s="169"/>
      <c r="O80" s="179"/>
      <c r="Q80" s="160"/>
      <c r="T80" s="146"/>
      <c r="U80" s="146"/>
      <c r="V80" s="146"/>
      <c r="W80" s="146"/>
    </row>
    <row r="81" spans="1:39" s="145" customFormat="1" ht="6.6" customHeight="1" x14ac:dyDescent="0.25">
      <c r="B81" s="71"/>
      <c r="C81" s="261"/>
      <c r="D81" s="91"/>
      <c r="E81" s="91"/>
      <c r="F81" s="91"/>
      <c r="G81" s="91"/>
      <c r="H81" s="92"/>
      <c r="I81" s="93"/>
      <c r="J81" s="60"/>
      <c r="K81" s="160"/>
      <c r="L81" s="169"/>
      <c r="M81" s="169"/>
      <c r="O81" s="179"/>
      <c r="Q81" s="151"/>
      <c r="T81" s="160"/>
      <c r="U81" s="160"/>
      <c r="V81" s="160"/>
      <c r="W81" s="160"/>
      <c r="X81" s="184"/>
      <c r="Y81" s="184"/>
      <c r="Z81" s="184"/>
      <c r="AA81" s="184"/>
    </row>
    <row r="82" spans="1:39" s="145" customFormat="1" x14ac:dyDescent="0.25">
      <c r="B82" s="94"/>
      <c r="C82" s="261" t="str">
        <f>IF(B80="","",
IF(I80=0,"Sind Felder F 50, 53, 55, 57, 66 ausgefüllt?",""))</f>
        <v/>
      </c>
      <c r="D82" s="251"/>
      <c r="E82" s="251"/>
      <c r="F82" s="86"/>
      <c r="G82" s="95"/>
      <c r="H82" s="254" t="s">
        <v>92</v>
      </c>
      <c r="I82" s="226">
        <f>IF(SUM(I80:I80)=0,0,SUM(I80:I80))</f>
        <v>0</v>
      </c>
      <c r="J82" s="97"/>
      <c r="L82" s="169"/>
      <c r="M82" s="169"/>
      <c r="N82" s="146"/>
      <c r="O82" s="179"/>
      <c r="P82" s="146"/>
      <c r="X82" s="184"/>
      <c r="Y82" s="184"/>
      <c r="Z82" s="184"/>
      <c r="AA82" s="184"/>
    </row>
    <row r="83" spans="1:39" s="165" customFormat="1" ht="9.75" customHeight="1" thickBot="1" x14ac:dyDescent="0.3">
      <c r="B83" s="98"/>
      <c r="C83" s="196"/>
      <c r="D83" s="196"/>
      <c r="E83" s="196"/>
      <c r="F83" s="196"/>
      <c r="G83" s="196"/>
      <c r="H83" s="196"/>
      <c r="I83" s="196"/>
      <c r="J83" s="99"/>
      <c r="K83" s="145"/>
      <c r="M83" s="184"/>
      <c r="N83" s="185"/>
      <c r="O83" s="186"/>
      <c r="P83" s="18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</row>
    <row r="84" spans="1:39" s="165" customFormat="1" ht="9.75" customHeight="1" x14ac:dyDescent="0.25">
      <c r="B84" s="236"/>
      <c r="C84" s="237"/>
      <c r="D84" s="237"/>
      <c r="E84" s="237"/>
      <c r="F84" s="237"/>
      <c r="G84" s="237"/>
      <c r="H84" s="237"/>
      <c r="I84" s="237"/>
      <c r="J84" s="238"/>
      <c r="K84" s="145"/>
      <c r="M84" s="184"/>
      <c r="N84" s="185"/>
      <c r="O84" s="186"/>
      <c r="P84" s="18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  <c r="AM84" s="184"/>
    </row>
    <row r="85" spans="1:39" s="145" customFormat="1" ht="7.95" customHeight="1" x14ac:dyDescent="0.25">
      <c r="B85" s="4"/>
      <c r="C85" s="5"/>
      <c r="D85" s="5"/>
      <c r="E85" s="5"/>
      <c r="F85" s="5"/>
      <c r="G85" s="5"/>
      <c r="H85" s="6"/>
      <c r="I85" s="7"/>
      <c r="J85" s="8"/>
      <c r="N85" s="146"/>
      <c r="O85" s="146"/>
      <c r="P85" s="146"/>
    </row>
    <row r="86" spans="1:39" s="145" customFormat="1" x14ac:dyDescent="0.25">
      <c r="B86" s="338" t="s">
        <v>79</v>
      </c>
      <c r="C86" s="339"/>
      <c r="D86" s="339"/>
      <c r="E86" s="339"/>
      <c r="F86" s="339"/>
      <c r="G86" s="339"/>
      <c r="H86" s="339"/>
      <c r="I86" s="339"/>
      <c r="J86" s="100"/>
      <c r="M86" s="169"/>
      <c r="N86" s="187"/>
      <c r="Q86" s="151"/>
    </row>
    <row r="87" spans="1:39" s="145" customFormat="1" ht="7.95" customHeight="1" x14ac:dyDescent="0.25">
      <c r="B87" s="38"/>
      <c r="C87" s="27"/>
      <c r="D87" s="27"/>
      <c r="E87" s="27"/>
      <c r="F87" s="27"/>
      <c r="G87" s="27"/>
      <c r="H87" s="40"/>
      <c r="I87" s="29"/>
      <c r="J87" s="30"/>
      <c r="K87" s="171"/>
      <c r="L87" s="163"/>
      <c r="M87" s="163"/>
      <c r="T87" s="151"/>
      <c r="U87" s="151"/>
      <c r="V87" s="151"/>
      <c r="W87" s="151"/>
    </row>
    <row r="88" spans="1:39" s="145" customFormat="1" x14ac:dyDescent="0.25">
      <c r="A88" s="158"/>
      <c r="B88" s="59" t="s">
        <v>70</v>
      </c>
      <c r="C88" s="9"/>
      <c r="D88" s="9"/>
      <c r="E88" s="101"/>
      <c r="F88" s="11"/>
      <c r="G88" s="351"/>
      <c r="H88" s="352"/>
      <c r="I88" s="61" t="s">
        <v>44</v>
      </c>
      <c r="J88" s="12"/>
      <c r="K88" s="169"/>
      <c r="L88" s="158"/>
      <c r="M88" s="158"/>
      <c r="Q88" s="183"/>
    </row>
    <row r="89" spans="1:39" s="145" customFormat="1" ht="7.95" customHeight="1" x14ac:dyDescent="0.25">
      <c r="B89" s="38"/>
      <c r="C89" s="27"/>
      <c r="D89" s="27"/>
      <c r="E89" s="27"/>
      <c r="F89" s="27"/>
      <c r="G89" s="27"/>
      <c r="H89" s="40"/>
      <c r="I89" s="29"/>
      <c r="J89" s="30"/>
      <c r="K89" s="172"/>
      <c r="L89" s="163"/>
      <c r="M89" s="163"/>
    </row>
    <row r="90" spans="1:39" s="145" customFormat="1" x14ac:dyDescent="0.25">
      <c r="B90" s="59" t="s">
        <v>71</v>
      </c>
      <c r="C90" s="11"/>
      <c r="D90" s="3"/>
      <c r="E90" s="9"/>
      <c r="F90" s="102"/>
      <c r="G90" s="102"/>
      <c r="H90" s="102"/>
      <c r="I90" s="62"/>
      <c r="J90" s="60"/>
      <c r="L90" s="169"/>
      <c r="M90" s="169"/>
    </row>
    <row r="91" spans="1:39" s="145" customFormat="1" ht="7.95" customHeight="1" x14ac:dyDescent="0.25">
      <c r="B91" s="38"/>
      <c r="C91" s="27"/>
      <c r="D91" s="27"/>
      <c r="E91" s="27"/>
      <c r="F91" s="27"/>
      <c r="G91" s="27"/>
      <c r="H91" s="40"/>
      <c r="I91" s="29"/>
      <c r="J91" s="30"/>
      <c r="L91" s="163"/>
      <c r="M91" s="163"/>
    </row>
    <row r="92" spans="1:39" s="145" customFormat="1" ht="35.25" customHeight="1" x14ac:dyDescent="0.25">
      <c r="B92" s="103"/>
      <c r="C92" s="353"/>
      <c r="D92" s="354"/>
      <c r="E92" s="354"/>
      <c r="F92" s="354"/>
      <c r="G92" s="354"/>
      <c r="H92" s="354"/>
      <c r="I92" s="355"/>
      <c r="J92" s="60"/>
      <c r="L92" s="169"/>
      <c r="M92" s="169"/>
      <c r="R92" s="146"/>
    </row>
    <row r="93" spans="1:39" s="145" customFormat="1" ht="7.95" customHeight="1" x14ac:dyDescent="0.25">
      <c r="B93" s="104"/>
      <c r="C93" s="11"/>
      <c r="D93" s="3"/>
      <c r="E93" s="105"/>
      <c r="F93" s="11"/>
      <c r="G93" s="106"/>
      <c r="H93" s="106"/>
      <c r="I93" s="106"/>
      <c r="J93" s="60"/>
      <c r="L93" s="169"/>
      <c r="M93" s="169"/>
      <c r="X93" s="160"/>
      <c r="Y93" s="160"/>
      <c r="Z93" s="160"/>
      <c r="AA93" s="160"/>
    </row>
    <row r="94" spans="1:39" s="145" customFormat="1" x14ac:dyDescent="0.25">
      <c r="B94" s="94"/>
      <c r="C94" s="107"/>
      <c r="D94" s="107"/>
      <c r="E94" s="107"/>
      <c r="F94" s="107"/>
      <c r="G94" s="107"/>
      <c r="H94" s="252" t="s">
        <v>92</v>
      </c>
      <c r="I94" s="253">
        <f>IF(G88=0,0,G88*3)</f>
        <v>0</v>
      </c>
      <c r="J94" s="19"/>
      <c r="O94" s="188"/>
      <c r="R94" s="146"/>
      <c r="X94" s="299"/>
      <c r="Y94" s="300"/>
      <c r="Z94" s="300"/>
      <c r="AA94" s="300"/>
    </row>
    <row r="95" spans="1:39" s="162" customFormat="1" ht="7.2" customHeight="1" thickBot="1" x14ac:dyDescent="0.3">
      <c r="B95" s="64"/>
      <c r="C95" s="65"/>
      <c r="D95" s="66"/>
      <c r="E95" s="66"/>
      <c r="F95" s="66"/>
      <c r="G95" s="66"/>
      <c r="H95" s="66"/>
      <c r="I95" s="66"/>
      <c r="J95" s="67"/>
      <c r="K95" s="173"/>
      <c r="M95" s="160"/>
      <c r="N95" s="160"/>
      <c r="O95" s="178"/>
      <c r="P95" s="160"/>
      <c r="Q95" s="145"/>
      <c r="R95" s="146"/>
      <c r="S95" s="145"/>
      <c r="T95" s="145"/>
      <c r="U95" s="145"/>
      <c r="V95" s="145"/>
      <c r="W95" s="145"/>
      <c r="X95" s="299"/>
      <c r="Y95" s="300"/>
      <c r="Z95" s="300"/>
      <c r="AA95" s="30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  <c r="AM95" s="160"/>
    </row>
    <row r="96" spans="1:39" customFormat="1" ht="6" customHeight="1" x14ac:dyDescent="0.25">
      <c r="B96" s="293"/>
      <c r="C96" s="294"/>
      <c r="D96" s="294"/>
      <c r="E96" s="294"/>
      <c r="F96" s="294"/>
      <c r="G96" s="294"/>
      <c r="H96" s="295"/>
      <c r="I96" s="296"/>
      <c r="J96" s="297"/>
      <c r="K96" s="158"/>
      <c r="L96" s="162"/>
      <c r="M96" s="160"/>
      <c r="N96" s="160"/>
      <c r="O96" s="178"/>
      <c r="P96" s="160"/>
      <c r="Q96" s="145"/>
      <c r="R96" s="146"/>
      <c r="S96" s="145"/>
      <c r="T96" s="145"/>
      <c r="U96" s="145"/>
      <c r="V96" s="145"/>
      <c r="W96" s="145"/>
      <c r="X96" s="299"/>
      <c r="Y96" s="300"/>
      <c r="Z96" s="300"/>
      <c r="AA96" s="300"/>
      <c r="AB96" s="300"/>
      <c r="AC96" s="300"/>
    </row>
    <row r="97" spans="1:59" customFormat="1" x14ac:dyDescent="0.25">
      <c r="B97" s="340" t="s">
        <v>105</v>
      </c>
      <c r="C97" s="339"/>
      <c r="D97" s="339"/>
      <c r="E97" s="339"/>
      <c r="F97" s="339"/>
      <c r="G97" s="339"/>
      <c r="H97" s="339"/>
      <c r="I97" s="339"/>
      <c r="J97" s="320"/>
      <c r="K97" s="169"/>
      <c r="L97" s="162"/>
      <c r="M97" s="160"/>
      <c r="N97" s="160"/>
      <c r="O97" s="178"/>
      <c r="P97" s="160"/>
      <c r="Q97" s="146"/>
      <c r="R97" s="145"/>
      <c r="S97" s="145"/>
      <c r="T97" s="145"/>
      <c r="U97" s="145"/>
      <c r="V97" s="145"/>
      <c r="W97" s="145"/>
      <c r="X97" s="299"/>
      <c r="Y97" s="300"/>
      <c r="Z97" s="300"/>
      <c r="AA97" s="300"/>
      <c r="AB97" s="300"/>
      <c r="AC97" s="300"/>
    </row>
    <row r="98" spans="1:59" customFormat="1" ht="15.6" x14ac:dyDescent="0.25">
      <c r="B98" s="340" t="s">
        <v>106</v>
      </c>
      <c r="C98" s="339"/>
      <c r="D98" s="339"/>
      <c r="E98" s="339"/>
      <c r="F98" s="339"/>
      <c r="G98" s="339"/>
      <c r="H98" s="339"/>
      <c r="I98" s="339"/>
      <c r="J98" s="301"/>
      <c r="K98" s="174"/>
      <c r="L98" s="162"/>
      <c r="M98" s="160"/>
      <c r="N98" s="160"/>
      <c r="O98" s="178"/>
      <c r="P98" s="160"/>
      <c r="Q98" s="185"/>
      <c r="R98" s="145"/>
      <c r="S98" s="145"/>
      <c r="T98" s="145"/>
      <c r="U98" s="145"/>
      <c r="V98" s="145"/>
      <c r="W98" s="145"/>
      <c r="X98" s="299"/>
      <c r="Y98" s="300"/>
      <c r="Z98" s="300"/>
      <c r="AA98" s="300"/>
      <c r="AB98" s="300"/>
      <c r="AC98" s="300"/>
    </row>
    <row r="99" spans="1:59" customFormat="1" ht="6.75" customHeight="1" x14ac:dyDescent="0.25">
      <c r="B99" s="302"/>
      <c r="C99" s="303"/>
      <c r="D99" s="303"/>
      <c r="E99" s="303"/>
      <c r="F99" s="303"/>
      <c r="G99" s="303"/>
      <c r="H99" s="303"/>
      <c r="I99" s="303"/>
      <c r="J99" s="304"/>
      <c r="K99" s="165"/>
      <c r="L99" s="162"/>
      <c r="M99" s="160"/>
      <c r="N99" s="160"/>
      <c r="O99" s="178"/>
      <c r="P99" s="160"/>
      <c r="Q99" s="185"/>
      <c r="R99" s="184"/>
      <c r="S99" s="184"/>
      <c r="T99" s="184"/>
      <c r="U99" s="184"/>
      <c r="V99" s="184"/>
      <c r="W99" s="184"/>
      <c r="X99" s="299"/>
      <c r="Y99" s="300"/>
      <c r="Z99" s="300"/>
      <c r="AA99" s="300"/>
      <c r="AB99" s="300"/>
      <c r="AC99" s="300"/>
    </row>
    <row r="100" spans="1:59" customFormat="1" ht="12.6" customHeight="1" x14ac:dyDescent="0.25">
      <c r="B100" s="330" t="s">
        <v>107</v>
      </c>
      <c r="C100" s="331"/>
      <c r="D100" s="331"/>
      <c r="E100" s="331"/>
      <c r="F100" s="322"/>
      <c r="G100" s="305" t="s">
        <v>72</v>
      </c>
      <c r="H100" s="305"/>
      <c r="I100" s="305"/>
      <c r="J100" s="306"/>
      <c r="K100" s="165"/>
      <c r="L100" s="162"/>
      <c r="M100" s="160"/>
      <c r="N100" s="160"/>
      <c r="O100" s="178"/>
      <c r="P100" s="160"/>
      <c r="Q100" s="146"/>
      <c r="R100" s="184"/>
      <c r="S100" s="184"/>
      <c r="T100" s="184"/>
      <c r="U100" s="184"/>
      <c r="V100" s="184"/>
      <c r="W100" s="184"/>
      <c r="X100" s="299"/>
      <c r="Y100" s="300"/>
      <c r="Z100" s="300"/>
      <c r="AA100" s="300"/>
      <c r="AB100" s="300"/>
      <c r="AC100" s="300"/>
    </row>
    <row r="101" spans="1:59" customFormat="1" ht="4.95" customHeight="1" x14ac:dyDescent="0.25">
      <c r="B101" s="308"/>
      <c r="C101" s="307"/>
      <c r="D101" s="309"/>
      <c r="E101" s="309"/>
      <c r="F101" s="309"/>
      <c r="G101" s="309"/>
      <c r="H101" s="310"/>
      <c r="I101" s="311"/>
      <c r="J101" s="306"/>
      <c r="K101" s="145"/>
      <c r="L101" s="162"/>
      <c r="M101" s="160"/>
      <c r="N101" s="160"/>
      <c r="O101" s="178"/>
      <c r="P101" s="160"/>
      <c r="Q101" s="183"/>
      <c r="R101" s="145"/>
      <c r="S101" s="145"/>
      <c r="T101" s="145"/>
      <c r="U101" s="145"/>
      <c r="V101" s="145"/>
      <c r="W101" s="145"/>
      <c r="X101" s="299"/>
      <c r="Y101" s="300"/>
      <c r="Z101" s="300"/>
      <c r="AA101" s="300"/>
      <c r="AB101" s="300"/>
      <c r="AC101" s="300"/>
    </row>
    <row r="102" spans="1:59" customFormat="1" ht="15" customHeight="1" x14ac:dyDescent="0.25">
      <c r="B102" s="312" t="s">
        <v>104</v>
      </c>
      <c r="C102" s="312"/>
      <c r="D102" s="312"/>
      <c r="E102" s="321"/>
      <c r="F102" s="313"/>
      <c r="G102" s="314"/>
      <c r="H102" s="392">
        <f>IF(500*F100=0,0,750*F100)</f>
        <v>0</v>
      </c>
      <c r="I102" s="393"/>
      <c r="J102" s="315"/>
      <c r="K102" s="172"/>
      <c r="L102" s="162"/>
      <c r="M102" s="160"/>
      <c r="N102" s="160"/>
      <c r="O102" s="178"/>
      <c r="P102" s="160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300"/>
      <c r="AC102" s="300"/>
    </row>
    <row r="103" spans="1:59" customFormat="1" ht="6" customHeight="1" thickBot="1" x14ac:dyDescent="0.3">
      <c r="B103" s="316"/>
      <c r="C103" s="317"/>
      <c r="D103" s="317"/>
      <c r="E103" s="410"/>
      <c r="F103" s="410"/>
      <c r="G103" s="410"/>
      <c r="H103" s="410"/>
      <c r="I103" s="318"/>
      <c r="J103" s="319"/>
      <c r="K103" s="145"/>
      <c r="L103" s="162"/>
      <c r="M103" s="160"/>
      <c r="N103" s="160"/>
      <c r="O103" s="178"/>
      <c r="P103" s="160"/>
      <c r="Q103" s="145"/>
      <c r="R103" s="145"/>
      <c r="S103" s="145"/>
      <c r="T103" s="145"/>
      <c r="U103" s="145"/>
      <c r="V103" s="145"/>
      <c r="W103" s="145"/>
      <c r="X103" s="167"/>
      <c r="Y103" s="167"/>
      <c r="Z103" s="167"/>
      <c r="AA103" s="167"/>
      <c r="AB103" s="300"/>
      <c r="AC103" s="300"/>
    </row>
    <row r="104" spans="1:59" s="163" customFormat="1" x14ac:dyDescent="0.25">
      <c r="B104" s="25"/>
      <c r="C104" s="21"/>
      <c r="D104" s="23"/>
      <c r="E104" s="23"/>
      <c r="F104" s="23"/>
      <c r="G104" s="23"/>
      <c r="H104" s="23"/>
      <c r="I104" s="23"/>
      <c r="J104" s="24"/>
      <c r="K104" s="158"/>
      <c r="L104" s="169"/>
      <c r="M104" s="145"/>
      <c r="N104" s="145"/>
      <c r="O104" s="179"/>
      <c r="P104" s="145"/>
      <c r="Q104" s="145"/>
      <c r="R104" s="145"/>
      <c r="S104" s="145"/>
      <c r="T104" s="145"/>
      <c r="U104" s="145"/>
      <c r="V104" s="145"/>
      <c r="W104" s="145"/>
      <c r="X104" s="167"/>
      <c r="Y104" s="167"/>
      <c r="Z104" s="167"/>
      <c r="AA104" s="167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</row>
    <row r="105" spans="1:59" s="167" customFormat="1" hidden="1" x14ac:dyDescent="0.25">
      <c r="B105" s="110"/>
      <c r="C105" s="111" t="s">
        <v>109</v>
      </c>
      <c r="D105" s="109"/>
      <c r="E105" s="112"/>
      <c r="F105" s="112"/>
      <c r="G105" s="112">
        <f>IF(F52="",0,F52)+IF(F61="",0,F61)</f>
        <v>0</v>
      </c>
      <c r="H105" s="112"/>
      <c r="J105" s="114"/>
      <c r="K105" s="145"/>
      <c r="M105" s="189"/>
      <c r="O105" s="145"/>
      <c r="Q105" s="145"/>
      <c r="R105" s="145"/>
      <c r="S105" s="145"/>
      <c r="T105" s="145"/>
      <c r="U105" s="145"/>
      <c r="V105" s="145"/>
      <c r="W105" s="145"/>
    </row>
    <row r="106" spans="1:59" s="167" customFormat="1" hidden="1" x14ac:dyDescent="0.25">
      <c r="B106" s="110"/>
      <c r="C106" s="115"/>
      <c r="D106" s="109"/>
      <c r="E106" s="112"/>
      <c r="F106" s="116"/>
      <c r="G106" s="112"/>
      <c r="H106" s="116"/>
      <c r="I106" s="116"/>
      <c r="J106" s="114"/>
      <c r="K106" s="169"/>
      <c r="M106" s="189"/>
      <c r="O106" s="145"/>
      <c r="Q106" s="145"/>
      <c r="R106" s="145"/>
      <c r="S106" s="145"/>
      <c r="T106" s="145"/>
      <c r="U106" s="145"/>
      <c r="V106" s="145"/>
      <c r="W106" s="145"/>
    </row>
    <row r="107" spans="1:59" s="167" customFormat="1" hidden="1" x14ac:dyDescent="0.25">
      <c r="B107" s="110"/>
      <c r="C107" s="111" t="s">
        <v>108</v>
      </c>
      <c r="D107" s="109"/>
      <c r="E107" s="112"/>
      <c r="F107" s="112"/>
      <c r="G107" s="112">
        <f>I82+I94</f>
        <v>0</v>
      </c>
      <c r="H107" s="112"/>
      <c r="J107" s="114"/>
      <c r="K107" s="145"/>
      <c r="M107" s="189"/>
      <c r="O107" s="145"/>
      <c r="Q107" s="145"/>
      <c r="R107" s="145"/>
      <c r="S107" s="145"/>
      <c r="T107" s="145"/>
      <c r="U107" s="145"/>
      <c r="V107" s="145"/>
      <c r="W107" s="145"/>
    </row>
    <row r="108" spans="1:59" s="167" customFormat="1" hidden="1" x14ac:dyDescent="0.25">
      <c r="B108" s="110"/>
      <c r="C108" s="111"/>
      <c r="D108" s="109"/>
      <c r="E108" s="112"/>
      <c r="F108" s="112"/>
      <c r="G108" s="112"/>
      <c r="H108" s="112"/>
      <c r="J108" s="114"/>
      <c r="K108" s="169"/>
      <c r="M108" s="189"/>
      <c r="O108" s="145"/>
      <c r="Q108" s="145"/>
      <c r="R108" s="160"/>
      <c r="S108" s="160"/>
      <c r="T108" s="145"/>
      <c r="U108" s="145"/>
      <c r="V108" s="145"/>
      <c r="W108" s="145"/>
    </row>
    <row r="109" spans="1:59" s="167" customFormat="1" hidden="1" x14ac:dyDescent="0.25">
      <c r="B109" s="110"/>
      <c r="C109" s="111" t="s">
        <v>110</v>
      </c>
      <c r="D109" s="109"/>
      <c r="E109" s="112"/>
      <c r="F109" s="112"/>
      <c r="G109" s="112">
        <f>H102</f>
        <v>0</v>
      </c>
      <c r="H109" s="116"/>
      <c r="J109" s="114"/>
      <c r="K109" s="169"/>
      <c r="M109" s="189"/>
      <c r="O109" s="145"/>
      <c r="Q109" s="145"/>
      <c r="R109" s="145"/>
      <c r="S109" s="145"/>
      <c r="T109" s="145"/>
      <c r="U109" s="145"/>
      <c r="V109" s="145"/>
      <c r="W109" s="145"/>
    </row>
    <row r="110" spans="1:59" s="167" customFormat="1" hidden="1" x14ac:dyDescent="0.25">
      <c r="B110" s="110"/>
      <c r="C110" s="109"/>
      <c r="D110" s="109"/>
      <c r="E110" s="109"/>
      <c r="F110" s="109"/>
      <c r="G110" s="109"/>
      <c r="H110" s="117"/>
      <c r="I110" s="113"/>
      <c r="J110" s="114"/>
      <c r="K110" s="145"/>
      <c r="M110" s="189"/>
      <c r="Q110" s="160"/>
      <c r="R110" s="145"/>
      <c r="S110" s="145"/>
      <c r="T110" s="145"/>
      <c r="U110" s="145"/>
      <c r="V110" s="145"/>
      <c r="W110" s="145"/>
      <c r="X110" s="160"/>
      <c r="Y110" s="160"/>
      <c r="Z110" s="160"/>
      <c r="AA110" s="160"/>
    </row>
    <row r="111" spans="1:59" s="151" customFormat="1" x14ac:dyDescent="0.25">
      <c r="A111" s="168"/>
      <c r="B111" s="94" t="s">
        <v>93</v>
      </c>
      <c r="C111" s="3"/>
      <c r="D111" s="3"/>
      <c r="E111" s="3"/>
      <c r="F111" s="3"/>
      <c r="G111" s="3"/>
      <c r="H111" s="398">
        <f>SUM(G105:G109)</f>
        <v>0</v>
      </c>
      <c r="I111" s="399"/>
      <c r="J111" s="118"/>
      <c r="K111" s="162"/>
      <c r="M111" s="190"/>
      <c r="N111" s="167"/>
      <c r="O111" s="167"/>
      <c r="P111" s="167"/>
      <c r="Q111" s="160"/>
      <c r="R111" s="145"/>
      <c r="S111" s="145"/>
      <c r="T111" s="160"/>
      <c r="U111" s="160"/>
      <c r="V111" s="160"/>
      <c r="W111" s="160"/>
      <c r="X111" s="145"/>
      <c r="Y111" s="145"/>
      <c r="Z111" s="145"/>
      <c r="AA111" s="145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</row>
    <row r="112" spans="1:59" s="162" customFormat="1" ht="7.5" customHeight="1" thickBot="1" x14ac:dyDescent="0.3">
      <c r="B112" s="64"/>
      <c r="C112" s="65"/>
      <c r="D112" s="66"/>
      <c r="E112" s="66"/>
      <c r="F112" s="66"/>
      <c r="G112" s="66"/>
      <c r="H112" s="66"/>
      <c r="I112" s="66"/>
      <c r="J112" s="67"/>
      <c r="M112" s="160"/>
      <c r="N112" s="160"/>
      <c r="O112" s="178"/>
      <c r="P112" s="160"/>
      <c r="Q112" s="160"/>
      <c r="R112" s="145"/>
      <c r="S112" s="145"/>
      <c r="T112" s="160"/>
      <c r="U112" s="298"/>
      <c r="V112" s="299"/>
      <c r="W112" s="299"/>
      <c r="X112" s="167"/>
      <c r="Y112" s="167"/>
      <c r="Z112" s="167"/>
      <c r="AA112" s="167"/>
      <c r="AB112" s="160"/>
      <c r="AC112" s="160"/>
      <c r="AD112" s="160"/>
      <c r="AE112" s="160"/>
      <c r="AF112" s="160"/>
      <c r="AG112" s="160"/>
      <c r="AH112" s="160"/>
      <c r="AI112" s="160"/>
      <c r="AJ112" s="160"/>
      <c r="AK112" s="160"/>
      <c r="AL112" s="160"/>
      <c r="AM112" s="160"/>
    </row>
    <row r="113" spans="1:59" s="145" customFormat="1" ht="12" customHeight="1" x14ac:dyDescent="0.25">
      <c r="B113" s="3"/>
      <c r="C113" s="3"/>
      <c r="D113" s="3"/>
      <c r="E113" s="400"/>
      <c r="F113" s="400"/>
      <c r="G113" s="400"/>
      <c r="H113" s="400"/>
      <c r="I113" s="119"/>
      <c r="J113" s="3"/>
      <c r="K113" s="162"/>
      <c r="O113" s="179"/>
      <c r="Q113" s="160"/>
      <c r="T113" s="160"/>
      <c r="U113" s="298"/>
      <c r="V113" s="299"/>
      <c r="W113" s="299"/>
      <c r="X113" s="167"/>
      <c r="Y113" s="167"/>
      <c r="Z113" s="167"/>
      <c r="AA113" s="167"/>
      <c r="AL113" s="167"/>
      <c r="AM113" s="167"/>
    </row>
    <row r="114" spans="1:59" s="145" customFormat="1" ht="7.95" customHeight="1" x14ac:dyDescent="0.25">
      <c r="B114" s="4"/>
      <c r="C114" s="5"/>
      <c r="D114" s="5"/>
      <c r="E114" s="5"/>
      <c r="F114" s="5"/>
      <c r="G114" s="5"/>
      <c r="H114" s="6"/>
      <c r="I114" s="7"/>
      <c r="J114" s="8"/>
      <c r="K114" s="162"/>
      <c r="N114" s="189"/>
      <c r="O114" s="179"/>
      <c r="P114" s="167"/>
      <c r="Q114" s="160"/>
      <c r="T114" s="160"/>
      <c r="U114" s="298"/>
      <c r="V114" s="299"/>
      <c r="W114" s="299"/>
      <c r="X114" s="151"/>
      <c r="Y114" s="151"/>
      <c r="Z114" s="151"/>
      <c r="AA114" s="151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51"/>
      <c r="AM114" s="151"/>
      <c r="AN114" s="167"/>
      <c r="AO114" s="167"/>
      <c r="AP114" s="167"/>
      <c r="AQ114" s="167"/>
      <c r="AR114" s="167"/>
      <c r="AS114" s="167"/>
      <c r="AT114" s="167"/>
      <c r="AU114" s="167"/>
      <c r="AV114" s="167"/>
      <c r="AW114" s="167"/>
      <c r="AX114" s="167"/>
      <c r="AY114" s="167"/>
      <c r="AZ114" s="167"/>
      <c r="BA114" s="167"/>
      <c r="BB114" s="167"/>
      <c r="BC114" s="167"/>
      <c r="BD114" s="167"/>
      <c r="BE114" s="167"/>
      <c r="BF114" s="167"/>
      <c r="BG114" s="167"/>
    </row>
    <row r="115" spans="1:59" s="145" customFormat="1" ht="13.8" x14ac:dyDescent="0.25">
      <c r="A115" s="161"/>
      <c r="B115" s="120" t="s">
        <v>90</v>
      </c>
      <c r="C115" s="121"/>
      <c r="D115" s="121"/>
      <c r="E115" s="121"/>
      <c r="F115" s="122"/>
      <c r="G115" s="122"/>
      <c r="H115" s="122"/>
      <c r="I115" s="122"/>
      <c r="J115" s="123"/>
      <c r="K115" s="162"/>
      <c r="L115" s="177"/>
      <c r="N115" s="189"/>
      <c r="O115" s="167"/>
      <c r="P115" s="167"/>
      <c r="Q115" s="160"/>
      <c r="T115" s="160"/>
      <c r="U115" s="298"/>
      <c r="V115" s="299"/>
      <c r="W115" s="299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</row>
    <row r="116" spans="1:59" s="145" customFormat="1" ht="6" customHeight="1" x14ac:dyDescent="0.25">
      <c r="B116" s="18"/>
      <c r="C116" s="124"/>
      <c r="D116" s="124"/>
      <c r="E116" s="124"/>
      <c r="F116" s="124"/>
      <c r="G116" s="124"/>
      <c r="H116" s="124"/>
      <c r="I116" s="124"/>
      <c r="J116" s="19"/>
      <c r="K116" s="162"/>
      <c r="L116" s="169"/>
      <c r="N116" s="189"/>
      <c r="O116" s="179"/>
      <c r="P116" s="167"/>
      <c r="Q116" s="160"/>
      <c r="T116" s="160"/>
      <c r="U116" s="298"/>
      <c r="V116" s="299"/>
      <c r="W116" s="299"/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  <c r="AL116" s="163"/>
      <c r="AM116" s="163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</row>
    <row r="117" spans="1:59" s="145" customFormat="1" ht="12.75" customHeight="1" x14ac:dyDescent="0.25">
      <c r="B117" s="18"/>
      <c r="C117" s="401" t="s">
        <v>21</v>
      </c>
      <c r="D117" s="401"/>
      <c r="E117" s="401"/>
      <c r="F117" s="401"/>
      <c r="G117" s="401"/>
      <c r="H117" s="401"/>
      <c r="I117" s="401"/>
      <c r="J117" s="19"/>
      <c r="K117" s="162"/>
      <c r="N117" s="189"/>
      <c r="O117" s="167"/>
      <c r="P117" s="167"/>
      <c r="Q117" s="160"/>
      <c r="T117" s="160"/>
      <c r="U117" s="298"/>
      <c r="V117" s="299"/>
      <c r="W117" s="299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51"/>
      <c r="BA117" s="151"/>
      <c r="BB117" s="151"/>
      <c r="BC117" s="151"/>
      <c r="BD117" s="151"/>
      <c r="BE117" s="151"/>
      <c r="BF117" s="151"/>
      <c r="BG117" s="151"/>
    </row>
    <row r="118" spans="1:59" s="145" customFormat="1" ht="7.95" customHeight="1" x14ac:dyDescent="0.25">
      <c r="B118" s="18"/>
      <c r="C118" s="124"/>
      <c r="D118" s="126"/>
      <c r="E118" s="125"/>
      <c r="F118" s="125"/>
      <c r="G118" s="125"/>
      <c r="H118" s="125"/>
      <c r="I118" s="125"/>
      <c r="J118" s="19"/>
      <c r="K118" s="162"/>
      <c r="N118" s="189"/>
      <c r="O118" s="167"/>
      <c r="P118" s="167"/>
      <c r="Q118" s="160"/>
      <c r="T118" s="160"/>
      <c r="U118" s="298"/>
      <c r="V118" s="299"/>
      <c r="W118" s="299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</row>
    <row r="119" spans="1:59" s="145" customFormat="1" ht="12.75" customHeight="1" x14ac:dyDescent="0.25">
      <c r="B119" s="18"/>
      <c r="C119" s="124" t="s">
        <v>23</v>
      </c>
      <c r="D119" s="126"/>
      <c r="E119" s="125"/>
      <c r="F119" s="125"/>
      <c r="G119" s="125"/>
      <c r="H119" s="125"/>
      <c r="I119" s="125"/>
      <c r="J119" s="19"/>
      <c r="K119" s="162"/>
      <c r="N119" s="189"/>
      <c r="O119" s="167"/>
      <c r="P119" s="167"/>
      <c r="T119" s="160"/>
      <c r="U119" s="298"/>
      <c r="V119" s="299"/>
      <c r="W119" s="299"/>
      <c r="AZ119" s="163"/>
      <c r="BA119" s="163"/>
      <c r="BB119" s="163"/>
      <c r="BC119" s="163"/>
      <c r="BD119" s="163"/>
      <c r="BE119" s="163"/>
      <c r="BF119" s="163"/>
      <c r="BG119" s="163"/>
    </row>
    <row r="120" spans="1:59" s="145" customFormat="1" ht="12.75" customHeight="1" x14ac:dyDescent="0.25">
      <c r="B120" s="18"/>
      <c r="C120" s="124" t="s">
        <v>24</v>
      </c>
      <c r="D120" s="126"/>
      <c r="E120" s="125"/>
      <c r="F120" s="125"/>
      <c r="G120" s="125"/>
      <c r="H120" s="125"/>
      <c r="I120" s="125"/>
      <c r="J120" s="19"/>
      <c r="K120" s="163"/>
      <c r="N120" s="189"/>
      <c r="O120" s="167"/>
      <c r="P120" s="167"/>
      <c r="Q120" s="167"/>
      <c r="R120" s="166"/>
      <c r="S120" s="189"/>
      <c r="AL120" s="163"/>
      <c r="AM120" s="163"/>
      <c r="AN120" s="163"/>
      <c r="AO120" s="163"/>
      <c r="AP120" s="163"/>
      <c r="AQ120" s="163"/>
      <c r="AR120" s="163"/>
      <c r="AS120" s="163"/>
      <c r="AT120" s="163"/>
      <c r="AU120" s="163"/>
      <c r="AV120" s="163"/>
      <c r="AW120" s="163"/>
      <c r="AX120" s="163"/>
      <c r="AY120" s="163"/>
    </row>
    <row r="121" spans="1:59" s="145" customFormat="1" ht="12.75" customHeight="1" x14ac:dyDescent="0.25">
      <c r="B121" s="18"/>
      <c r="C121" s="124" t="s">
        <v>29</v>
      </c>
      <c r="D121" s="126"/>
      <c r="E121" s="125"/>
      <c r="F121" s="125"/>
      <c r="G121" s="125"/>
      <c r="H121" s="125"/>
      <c r="I121" s="125"/>
      <c r="J121" s="19"/>
      <c r="K121" s="175"/>
      <c r="N121" s="189"/>
      <c r="O121" s="167"/>
      <c r="P121" s="167"/>
      <c r="Q121" s="167"/>
      <c r="R121" s="166"/>
      <c r="S121" s="189"/>
      <c r="T121" s="167"/>
      <c r="U121" s="167"/>
      <c r="V121" s="167"/>
      <c r="W121" s="167"/>
    </row>
    <row r="122" spans="1:59" s="145" customFormat="1" x14ac:dyDescent="0.25">
      <c r="B122" s="18"/>
      <c r="C122" s="124" t="s">
        <v>25</v>
      </c>
      <c r="D122" s="126"/>
      <c r="E122" s="125"/>
      <c r="F122" s="125"/>
      <c r="G122" s="125"/>
      <c r="H122" s="125"/>
      <c r="I122" s="125"/>
      <c r="J122" s="19"/>
      <c r="K122" s="175"/>
      <c r="N122" s="189"/>
      <c r="O122" s="167"/>
      <c r="P122" s="167"/>
      <c r="Q122" s="167"/>
      <c r="R122" s="167"/>
      <c r="S122" s="189"/>
      <c r="T122" s="167"/>
      <c r="U122" s="167"/>
      <c r="V122" s="167"/>
      <c r="W122" s="167"/>
    </row>
    <row r="123" spans="1:59" s="145" customFormat="1" ht="12.75" customHeight="1" x14ac:dyDescent="0.25">
      <c r="B123" s="18"/>
      <c r="C123" s="124" t="s">
        <v>47</v>
      </c>
      <c r="D123" s="126"/>
      <c r="E123" s="125"/>
      <c r="F123" s="125"/>
      <c r="G123" s="125"/>
      <c r="H123" s="125"/>
      <c r="I123" s="125"/>
      <c r="J123" s="19"/>
      <c r="K123" s="175"/>
      <c r="N123" s="189"/>
      <c r="O123" s="167"/>
      <c r="P123" s="167"/>
      <c r="Q123" s="167"/>
      <c r="R123" s="167"/>
      <c r="S123" s="189"/>
      <c r="T123" s="167"/>
      <c r="U123" s="167"/>
      <c r="V123" s="167"/>
      <c r="W123" s="167"/>
    </row>
    <row r="124" spans="1:59" s="145" customFormat="1" ht="7.95" customHeight="1" x14ac:dyDescent="0.25">
      <c r="B124" s="18"/>
      <c r="C124" s="125"/>
      <c r="D124" s="125"/>
      <c r="E124" s="125"/>
      <c r="F124" s="125"/>
      <c r="G124" s="125"/>
      <c r="H124" s="125"/>
      <c r="I124" s="125"/>
      <c r="J124" s="19"/>
      <c r="K124" s="175"/>
      <c r="N124" s="189"/>
      <c r="O124" s="167"/>
      <c r="P124" s="167"/>
      <c r="Q124" s="167"/>
      <c r="R124" s="167"/>
      <c r="S124" s="189"/>
      <c r="T124" s="167"/>
      <c r="U124" s="167"/>
      <c r="V124" s="167"/>
      <c r="W124" s="167"/>
      <c r="X124" s="207"/>
      <c r="Y124" s="207"/>
      <c r="Z124" s="207"/>
      <c r="AA124" s="207"/>
    </row>
    <row r="125" spans="1:59" s="145" customFormat="1" ht="85.5" customHeight="1" x14ac:dyDescent="0.25">
      <c r="B125" s="103"/>
      <c r="C125" s="353"/>
      <c r="D125" s="354"/>
      <c r="E125" s="354"/>
      <c r="F125" s="354"/>
      <c r="G125" s="354"/>
      <c r="H125" s="354"/>
      <c r="I125" s="355"/>
      <c r="J125" s="60"/>
      <c r="K125" s="175"/>
      <c r="L125" s="169"/>
      <c r="M125" s="169"/>
      <c r="N125" s="189"/>
      <c r="O125" s="167"/>
      <c r="P125" s="167"/>
      <c r="Q125" s="167"/>
      <c r="R125" s="167"/>
      <c r="S125" s="189"/>
      <c r="T125" s="167"/>
      <c r="U125" s="167"/>
      <c r="V125" s="167"/>
      <c r="W125" s="167"/>
      <c r="X125" s="207"/>
      <c r="Y125" s="207"/>
      <c r="Z125" s="207"/>
      <c r="AA125" s="207"/>
    </row>
    <row r="126" spans="1:59" s="207" customFormat="1" ht="7.95" customHeight="1" x14ac:dyDescent="0.25">
      <c r="B126" s="18"/>
      <c r="C126" s="142"/>
      <c r="D126" s="133"/>
      <c r="E126" s="133"/>
      <c r="F126" s="133"/>
      <c r="G126" s="133"/>
      <c r="H126" s="133"/>
      <c r="I126" s="133"/>
      <c r="J126" s="19"/>
      <c r="K126" s="175"/>
      <c r="N126" s="208"/>
      <c r="O126" s="209"/>
      <c r="P126" s="209"/>
      <c r="Q126" s="167"/>
      <c r="R126" s="167"/>
      <c r="S126" s="189"/>
      <c r="T126" s="167"/>
      <c r="U126" s="167"/>
      <c r="V126" s="167"/>
      <c r="W126" s="167"/>
    </row>
    <row r="127" spans="1:59" s="207" customFormat="1" ht="23.25" customHeight="1" x14ac:dyDescent="0.25">
      <c r="B127" s="18"/>
      <c r="C127" s="402" t="s">
        <v>94</v>
      </c>
      <c r="D127" s="403"/>
      <c r="E127" s="403"/>
      <c r="F127" s="403"/>
      <c r="G127" s="403"/>
      <c r="H127" s="403"/>
      <c r="I127" s="403"/>
      <c r="J127" s="19"/>
      <c r="K127" s="176"/>
      <c r="N127" s="208"/>
      <c r="O127" s="209"/>
      <c r="P127" s="209"/>
      <c r="Q127" s="160"/>
      <c r="R127" s="160"/>
      <c r="S127" s="160"/>
      <c r="T127" s="167"/>
      <c r="U127" s="167"/>
      <c r="V127" s="167"/>
      <c r="W127" s="167"/>
      <c r="X127" s="145"/>
      <c r="Y127" s="145"/>
      <c r="Z127" s="145"/>
      <c r="AA127" s="145"/>
    </row>
    <row r="128" spans="1:59" s="207" customFormat="1" ht="7.95" customHeight="1" x14ac:dyDescent="0.25">
      <c r="B128" s="18"/>
      <c r="C128" s="130"/>
      <c r="D128" s="210"/>
      <c r="E128" s="210"/>
      <c r="F128" s="210"/>
      <c r="G128" s="210"/>
      <c r="H128" s="210"/>
      <c r="I128" s="210"/>
      <c r="J128" s="19"/>
      <c r="K128" s="162"/>
      <c r="N128" s="208"/>
      <c r="O128" s="209"/>
      <c r="P128" s="209"/>
      <c r="Q128" s="145"/>
      <c r="R128" s="167"/>
      <c r="S128" s="145"/>
      <c r="T128" s="160"/>
      <c r="U128" s="160"/>
      <c r="V128" s="160"/>
      <c r="W128" s="160"/>
      <c r="X128" s="145"/>
      <c r="Y128" s="145"/>
      <c r="Z128" s="145"/>
      <c r="AA128" s="145"/>
    </row>
    <row r="129" spans="1:23" s="145" customFormat="1" ht="7.95" customHeight="1" x14ac:dyDescent="0.25">
      <c r="B129" s="18"/>
      <c r="C129" s="132"/>
      <c r="D129" s="133"/>
      <c r="E129" s="133"/>
      <c r="F129" s="133"/>
      <c r="G129" s="133"/>
      <c r="H129" s="133"/>
      <c r="I129" s="134"/>
      <c r="J129" s="19"/>
      <c r="N129" s="189"/>
      <c r="O129" s="167"/>
      <c r="P129" s="167"/>
      <c r="Q129" s="167"/>
      <c r="R129" s="167"/>
    </row>
    <row r="130" spans="1:23" s="145" customFormat="1" ht="25.2" customHeight="1" x14ac:dyDescent="0.25">
      <c r="B130" s="18"/>
      <c r="C130" s="395" t="s">
        <v>38</v>
      </c>
      <c r="D130" s="396"/>
      <c r="E130" s="396"/>
      <c r="F130" s="396"/>
      <c r="G130" s="396"/>
      <c r="H130" s="396"/>
      <c r="I130" s="397"/>
      <c r="J130" s="19"/>
      <c r="N130" s="189"/>
      <c r="O130" s="167"/>
      <c r="P130" s="167"/>
      <c r="Q130" s="167"/>
      <c r="R130" s="167"/>
    </row>
    <row r="131" spans="1:23" s="145" customFormat="1" ht="13.8" x14ac:dyDescent="0.25">
      <c r="B131" s="18"/>
      <c r="C131" s="404"/>
      <c r="D131" s="405"/>
      <c r="E131" s="405"/>
      <c r="F131" s="407"/>
      <c r="G131" s="408"/>
      <c r="H131" s="408"/>
      <c r="I131" s="409"/>
      <c r="J131" s="19"/>
      <c r="K131" s="177"/>
      <c r="N131" s="189"/>
      <c r="O131" s="167"/>
      <c r="P131" s="167"/>
      <c r="Q131" s="167"/>
      <c r="R131" s="167"/>
    </row>
    <row r="132" spans="1:23" s="145" customFormat="1" ht="23.25" customHeight="1" x14ac:dyDescent="0.25">
      <c r="B132" s="18"/>
      <c r="C132" s="406"/>
      <c r="D132" s="405"/>
      <c r="E132" s="405"/>
      <c r="F132" s="408"/>
      <c r="G132" s="408"/>
      <c r="H132" s="408"/>
      <c r="I132" s="409"/>
      <c r="J132" s="19"/>
      <c r="N132" s="189"/>
      <c r="O132" s="167"/>
      <c r="P132" s="167"/>
      <c r="Q132" s="167"/>
      <c r="R132" s="167"/>
    </row>
    <row r="133" spans="1:23" s="145" customFormat="1" x14ac:dyDescent="0.25">
      <c r="B133" s="18"/>
      <c r="C133" s="129" t="s">
        <v>4</v>
      </c>
      <c r="D133" s="130"/>
      <c r="E133" s="130"/>
      <c r="F133" s="129"/>
      <c r="G133" s="130" t="s">
        <v>80</v>
      </c>
      <c r="H133" s="130"/>
      <c r="I133" s="131"/>
      <c r="J133" s="19"/>
      <c r="N133" s="189"/>
      <c r="O133" s="167"/>
      <c r="P133" s="167"/>
      <c r="Q133" s="167"/>
      <c r="R133" s="167"/>
    </row>
    <row r="134" spans="1:23" s="145" customFormat="1" ht="9" customHeight="1" x14ac:dyDescent="0.25">
      <c r="B134" s="13"/>
      <c r="C134" s="127"/>
      <c r="D134" s="127"/>
      <c r="E134" s="127"/>
      <c r="F134" s="127"/>
      <c r="G134" s="394"/>
      <c r="H134" s="394"/>
      <c r="I134" s="394"/>
      <c r="J134" s="17"/>
      <c r="N134" s="189"/>
      <c r="O134" s="167"/>
      <c r="P134" s="167"/>
      <c r="Q134" s="167"/>
      <c r="R134" s="167"/>
    </row>
    <row r="135" spans="1:23" s="145" customFormat="1" ht="7.5" customHeight="1" x14ac:dyDescent="0.25">
      <c r="B135" s="4"/>
      <c r="C135" s="5"/>
      <c r="D135" s="5"/>
      <c r="E135" s="5"/>
      <c r="F135" s="5"/>
      <c r="G135" s="5"/>
      <c r="H135" s="6"/>
      <c r="I135" s="7"/>
      <c r="J135" s="8"/>
      <c r="N135" s="189"/>
      <c r="O135" s="167"/>
      <c r="P135" s="167"/>
      <c r="Q135" s="167"/>
      <c r="R135" s="167"/>
    </row>
    <row r="136" spans="1:23" s="145" customFormat="1" ht="13.5" customHeight="1" x14ac:dyDescent="0.25">
      <c r="B136" s="18"/>
      <c r="C136" s="69"/>
      <c r="D136" s="69"/>
      <c r="E136" s="69"/>
      <c r="F136" s="69"/>
      <c r="G136" s="69"/>
      <c r="H136" s="69"/>
      <c r="I136" s="69"/>
      <c r="J136" s="19"/>
      <c r="Q136" s="167"/>
      <c r="R136" s="167"/>
    </row>
    <row r="137" spans="1:23" s="145" customFormat="1" x14ac:dyDescent="0.25">
      <c r="A137" s="163"/>
      <c r="B137" s="33" t="s">
        <v>5</v>
      </c>
      <c r="C137" s="108"/>
      <c r="D137" s="108"/>
      <c r="E137" s="108"/>
      <c r="F137" s="108"/>
      <c r="G137" s="108"/>
      <c r="H137" s="108"/>
      <c r="I137" s="108"/>
      <c r="J137" s="30"/>
      <c r="L137" s="163"/>
      <c r="Q137" s="167"/>
      <c r="R137" s="167"/>
    </row>
    <row r="138" spans="1:23" s="145" customFormat="1" x14ac:dyDescent="0.25">
      <c r="A138" s="163"/>
      <c r="B138" s="33"/>
      <c r="C138" s="108"/>
      <c r="D138" s="108"/>
      <c r="E138" s="108"/>
      <c r="F138" s="108"/>
      <c r="G138" s="108"/>
      <c r="H138" s="108"/>
      <c r="I138" s="108"/>
      <c r="J138" s="30"/>
      <c r="L138" s="163"/>
      <c r="Q138" s="167"/>
      <c r="R138" s="167"/>
    </row>
    <row r="139" spans="1:23" s="145" customFormat="1" x14ac:dyDescent="0.25">
      <c r="A139" s="163"/>
      <c r="B139" s="33"/>
      <c r="C139" s="135" t="s">
        <v>19</v>
      </c>
      <c r="D139" s="136"/>
      <c r="E139" s="137"/>
      <c r="F139" s="108"/>
      <c r="G139" s="72"/>
      <c r="H139" s="72"/>
      <c r="I139" s="72"/>
      <c r="J139" s="30"/>
      <c r="L139" s="163"/>
      <c r="Q139" s="167"/>
      <c r="R139" s="167"/>
    </row>
    <row r="140" spans="1:23" s="145" customFormat="1" ht="7.2" customHeight="1" x14ac:dyDescent="0.25">
      <c r="A140" s="163"/>
      <c r="B140" s="38"/>
      <c r="C140" s="69"/>
      <c r="D140" s="69"/>
      <c r="E140" s="69"/>
      <c r="F140" s="69"/>
      <c r="G140" s="69"/>
      <c r="H140" s="69"/>
      <c r="I140" s="69"/>
      <c r="J140" s="30"/>
      <c r="L140" s="163"/>
      <c r="Q140" s="167"/>
      <c r="R140" s="167"/>
    </row>
    <row r="141" spans="1:23" s="145" customFormat="1" x14ac:dyDescent="0.25">
      <c r="A141" s="163"/>
      <c r="B141" s="38"/>
      <c r="C141" s="135" t="s">
        <v>49</v>
      </c>
      <c r="D141" s="136"/>
      <c r="E141" s="137"/>
      <c r="F141" s="108"/>
      <c r="G141" s="72"/>
      <c r="H141" s="72"/>
      <c r="I141" s="72"/>
      <c r="J141" s="30"/>
      <c r="K141" s="169"/>
      <c r="L141" s="163"/>
      <c r="Q141" s="209"/>
      <c r="R141" s="167"/>
    </row>
    <row r="142" spans="1:23" s="145" customFormat="1" ht="6.6" customHeight="1" x14ac:dyDescent="0.25">
      <c r="A142" s="163"/>
      <c r="B142" s="38"/>
      <c r="C142" s="69"/>
      <c r="D142" s="69"/>
      <c r="E142" s="69"/>
      <c r="F142" s="69"/>
      <c r="G142" s="69"/>
      <c r="H142" s="69"/>
      <c r="I142" s="69"/>
      <c r="J142" s="30"/>
      <c r="K142" s="207"/>
      <c r="L142" s="163"/>
      <c r="Q142" s="209"/>
      <c r="R142" s="209"/>
      <c r="S142" s="207"/>
      <c r="T142" s="207"/>
      <c r="U142" s="207"/>
      <c r="V142" s="207"/>
      <c r="W142" s="207"/>
    </row>
    <row r="143" spans="1:23" s="145" customFormat="1" x14ac:dyDescent="0.25">
      <c r="A143" s="163"/>
      <c r="B143" s="38"/>
      <c r="C143" s="135" t="s">
        <v>50</v>
      </c>
      <c r="D143" s="136"/>
      <c r="E143" s="137"/>
      <c r="F143" s="108"/>
      <c r="G143" s="69"/>
      <c r="H143" s="69"/>
      <c r="I143" s="69"/>
      <c r="J143" s="30"/>
      <c r="K143" s="207"/>
      <c r="L143" s="163"/>
      <c r="P143" s="183"/>
      <c r="Q143" s="209"/>
      <c r="R143" s="209"/>
      <c r="S143" s="207"/>
      <c r="T143" s="207"/>
      <c r="U143" s="207"/>
      <c r="V143" s="207"/>
      <c r="W143" s="207"/>
    </row>
    <row r="144" spans="1:23" s="145" customFormat="1" ht="11.25" customHeight="1" x14ac:dyDescent="0.25">
      <c r="B144" s="13"/>
      <c r="C144" s="127"/>
      <c r="D144" s="127"/>
      <c r="E144" s="127"/>
      <c r="F144" s="127"/>
      <c r="G144" s="394"/>
      <c r="H144" s="394"/>
      <c r="I144" s="394"/>
      <c r="J144" s="17"/>
      <c r="K144" s="207"/>
      <c r="Q144" s="167"/>
      <c r="R144" s="209"/>
      <c r="S144" s="207"/>
      <c r="T144" s="207"/>
      <c r="U144" s="207"/>
      <c r="V144" s="207"/>
      <c r="W144" s="207"/>
    </row>
    <row r="145" spans="1:19" s="145" customFormat="1" x14ac:dyDescent="0.25">
      <c r="C145" s="146"/>
      <c r="D145" s="146"/>
      <c r="E145" s="146"/>
      <c r="F145" s="146"/>
      <c r="G145" s="147"/>
      <c r="H145" s="147"/>
      <c r="I145" s="147"/>
      <c r="Q145" s="167"/>
      <c r="R145" s="167"/>
    </row>
    <row r="146" spans="1:19" s="145" customFormat="1" x14ac:dyDescent="0.25">
      <c r="C146" s="146"/>
      <c r="D146" s="146"/>
      <c r="E146" s="146"/>
      <c r="F146" s="146"/>
      <c r="G146" s="147"/>
      <c r="H146" s="147"/>
      <c r="I146" s="147"/>
      <c r="Q146" s="167"/>
      <c r="R146" s="167"/>
    </row>
    <row r="147" spans="1:19" s="145" customFormat="1" x14ac:dyDescent="0.25">
      <c r="C147" s="146"/>
      <c r="D147" s="146"/>
      <c r="E147" s="146"/>
      <c r="F147" s="146"/>
      <c r="G147" s="147"/>
      <c r="H147" s="147"/>
      <c r="I147" s="147"/>
      <c r="Q147" s="167"/>
      <c r="R147" s="167"/>
    </row>
    <row r="148" spans="1:19" s="145" customFormat="1" hidden="1" x14ac:dyDescent="0.25">
      <c r="C148" s="146" t="s">
        <v>39</v>
      </c>
      <c r="D148" s="146"/>
      <c r="E148" s="146"/>
      <c r="F148" s="146"/>
      <c r="G148" s="147"/>
      <c r="H148" s="147"/>
      <c r="I148" s="147"/>
      <c r="M148" s="147"/>
      <c r="N148" s="262"/>
      <c r="O148" s="263"/>
      <c r="Q148" s="167"/>
      <c r="R148" s="167"/>
    </row>
    <row r="149" spans="1:19" s="145" customFormat="1" hidden="1" x14ac:dyDescent="0.25">
      <c r="A149" s="149"/>
      <c r="B149" s="149">
        <v>1</v>
      </c>
      <c r="C149" s="146"/>
      <c r="D149" s="146"/>
      <c r="E149" s="146"/>
      <c r="F149" s="146"/>
      <c r="G149" s="147"/>
      <c r="H149" s="147"/>
      <c r="I149" s="147"/>
      <c r="M149" s="147"/>
      <c r="N149" s="262"/>
      <c r="O149" s="263"/>
      <c r="Q149" s="167"/>
      <c r="R149" s="189"/>
    </row>
    <row r="150" spans="1:19" s="145" customFormat="1" hidden="1" x14ac:dyDescent="0.25">
      <c r="A150" s="149"/>
      <c r="B150" s="149">
        <v>2</v>
      </c>
      <c r="C150" s="146"/>
      <c r="D150" s="146"/>
      <c r="E150" s="146"/>
      <c r="F150" s="146"/>
      <c r="G150" s="147"/>
      <c r="H150" s="147"/>
      <c r="I150" s="147"/>
      <c r="M150" s="147"/>
      <c r="N150" s="262"/>
      <c r="O150" s="263"/>
      <c r="Q150" s="167"/>
      <c r="R150" s="166"/>
      <c r="S150" s="167"/>
    </row>
    <row r="151" spans="1:19" s="145" customFormat="1" hidden="1" x14ac:dyDescent="0.25">
      <c r="A151" s="149"/>
      <c r="B151" s="149">
        <v>3</v>
      </c>
      <c r="C151" s="146"/>
      <c r="D151" s="146"/>
      <c r="E151" s="146"/>
      <c r="F151" s="146"/>
      <c r="G151" s="147"/>
      <c r="H151" s="147"/>
      <c r="I151" s="147"/>
      <c r="M151" s="147"/>
      <c r="N151" s="262"/>
      <c r="O151" s="263"/>
    </row>
    <row r="152" spans="1:19" s="145" customFormat="1" hidden="1" x14ac:dyDescent="0.25">
      <c r="A152" s="149"/>
      <c r="B152" s="149">
        <v>4</v>
      </c>
      <c r="C152" s="146"/>
      <c r="D152" s="146"/>
      <c r="E152" s="146"/>
      <c r="F152" s="146"/>
      <c r="G152" s="147"/>
      <c r="H152" s="147"/>
      <c r="I152" s="147"/>
      <c r="M152" s="147"/>
      <c r="N152" s="262"/>
      <c r="O152" s="263"/>
    </row>
    <row r="153" spans="1:19" s="145" customFormat="1" hidden="1" x14ac:dyDescent="0.25">
      <c r="A153" s="149"/>
      <c r="B153" s="149">
        <v>5</v>
      </c>
      <c r="C153" s="146"/>
      <c r="D153" s="146"/>
      <c r="E153" s="146"/>
      <c r="F153" s="146"/>
      <c r="G153" s="147"/>
      <c r="H153" s="147"/>
      <c r="I153" s="147"/>
      <c r="K153" s="163"/>
      <c r="M153" s="147"/>
      <c r="N153" s="262"/>
      <c r="O153" s="263"/>
    </row>
    <row r="154" spans="1:19" s="145" customFormat="1" hidden="1" x14ac:dyDescent="0.25">
      <c r="A154" s="149"/>
      <c r="B154" s="149">
        <v>6</v>
      </c>
      <c r="C154" s="146"/>
      <c r="D154" s="146"/>
      <c r="E154" s="146"/>
      <c r="F154" s="146"/>
      <c r="G154" s="147"/>
      <c r="H154" s="147"/>
      <c r="I154" s="147"/>
      <c r="K154" s="163"/>
      <c r="M154" s="147"/>
      <c r="N154" s="262"/>
      <c r="O154" s="263"/>
    </row>
    <row r="155" spans="1:19" s="145" customFormat="1" hidden="1" x14ac:dyDescent="0.25">
      <c r="A155" s="149"/>
      <c r="B155" s="149">
        <v>7</v>
      </c>
      <c r="C155" s="146"/>
      <c r="D155" s="146"/>
      <c r="E155" s="146"/>
      <c r="F155" s="146"/>
      <c r="G155" s="147"/>
      <c r="H155" s="147"/>
      <c r="I155" s="147"/>
      <c r="K155" s="163"/>
      <c r="M155" s="147"/>
      <c r="N155" s="262"/>
      <c r="O155" s="263"/>
    </row>
    <row r="156" spans="1:19" s="145" customFormat="1" hidden="1" x14ac:dyDescent="0.25">
      <c r="A156" s="149"/>
      <c r="B156" s="149">
        <v>8</v>
      </c>
      <c r="C156" s="146"/>
      <c r="D156" s="146"/>
      <c r="E156" s="146"/>
      <c r="F156" s="146"/>
      <c r="G156" s="147"/>
      <c r="H156" s="147"/>
      <c r="I156" s="147"/>
      <c r="K156" s="163"/>
      <c r="M156" s="147"/>
      <c r="N156" s="262"/>
      <c r="O156" s="263"/>
    </row>
    <row r="157" spans="1:19" s="145" customFormat="1" hidden="1" x14ac:dyDescent="0.25">
      <c r="C157" s="146" t="s">
        <v>99</v>
      </c>
      <c r="D157" s="146"/>
      <c r="E157" s="146"/>
      <c r="F157" s="146"/>
      <c r="G157" s="147"/>
      <c r="H157" s="147"/>
      <c r="I157" s="147"/>
      <c r="J157" s="147"/>
      <c r="K157" s="163"/>
      <c r="L157" s="147"/>
      <c r="M157" s="148" t="s">
        <v>18</v>
      </c>
      <c r="N157" s="148"/>
      <c r="O157" s="148"/>
    </row>
    <row r="158" spans="1:19" s="145" customFormat="1" hidden="1" x14ac:dyDescent="0.25">
      <c r="B158" s="149">
        <v>9</v>
      </c>
      <c r="C158" s="146"/>
      <c r="D158" s="146"/>
      <c r="E158" s="146"/>
      <c r="F158" s="146"/>
      <c r="G158" s="147"/>
      <c r="H158" s="147"/>
      <c r="I158" s="147"/>
      <c r="J158" s="147"/>
      <c r="K158" s="163"/>
      <c r="L158" s="147"/>
      <c r="M158" s="148"/>
      <c r="N158" s="148"/>
      <c r="O158" s="148"/>
    </row>
    <row r="159" spans="1:19" s="145" customFormat="1" hidden="1" x14ac:dyDescent="0.25">
      <c r="B159" s="149">
        <v>10</v>
      </c>
      <c r="C159" s="146" t="s">
        <v>54</v>
      </c>
      <c r="D159" s="146"/>
      <c r="E159" s="146"/>
      <c r="F159" s="146"/>
      <c r="G159" s="149">
        <v>10</v>
      </c>
      <c r="H159" s="147"/>
      <c r="I159" s="147"/>
      <c r="J159" s="147"/>
      <c r="K159" s="163"/>
      <c r="L159" s="147"/>
      <c r="M159" s="150">
        <v>750</v>
      </c>
      <c r="N159" s="150"/>
      <c r="O159" s="150"/>
      <c r="P159" s="151"/>
    </row>
    <row r="160" spans="1:19" s="145" customFormat="1" hidden="1" x14ac:dyDescent="0.25">
      <c r="B160" s="149"/>
      <c r="C160" s="146" t="s">
        <v>99</v>
      </c>
      <c r="D160" s="146"/>
      <c r="E160" s="146"/>
      <c r="F160" s="146"/>
      <c r="G160" s="149"/>
      <c r="H160" s="147"/>
      <c r="I160" s="147"/>
      <c r="J160" s="147"/>
      <c r="L160" s="147"/>
      <c r="M160" s="148" t="s">
        <v>18</v>
      </c>
      <c r="N160" s="148"/>
      <c r="O160" s="148"/>
      <c r="P160" s="151"/>
    </row>
    <row r="161" spans="2:19" s="145" customFormat="1" hidden="1" x14ac:dyDescent="0.25">
      <c r="B161" s="149">
        <v>11</v>
      </c>
      <c r="C161" s="146" t="s">
        <v>55</v>
      </c>
      <c r="D161" s="146"/>
      <c r="E161" s="146"/>
      <c r="F161" s="146"/>
      <c r="G161" s="149">
        <v>11</v>
      </c>
      <c r="H161" s="147"/>
      <c r="I161" s="147"/>
      <c r="J161" s="147"/>
      <c r="L161" s="147"/>
      <c r="M161" s="150">
        <v>1600</v>
      </c>
      <c r="N161" s="150"/>
      <c r="O161" s="150"/>
      <c r="P161" s="151"/>
    </row>
    <row r="162" spans="2:19" s="145" customFormat="1" hidden="1" x14ac:dyDescent="0.25">
      <c r="B162" s="149"/>
      <c r="C162" s="146"/>
      <c r="D162" s="146"/>
      <c r="E162" s="146"/>
      <c r="F162" s="146"/>
      <c r="G162" s="149"/>
      <c r="H162" s="147"/>
      <c r="I162" s="147"/>
      <c r="J162" s="147"/>
      <c r="L162" s="147"/>
      <c r="M162" s="150"/>
      <c r="N162" s="150"/>
      <c r="O162" s="150"/>
      <c r="P162" s="151"/>
    </row>
    <row r="163" spans="2:19" s="145" customFormat="1" hidden="1" x14ac:dyDescent="0.25">
      <c r="B163" s="152"/>
      <c r="C163" s="146"/>
      <c r="D163" s="146"/>
      <c r="E163" s="146"/>
      <c r="F163" s="146"/>
      <c r="G163" s="147"/>
      <c r="H163" s="147"/>
      <c r="I163" s="147"/>
      <c r="J163" s="147"/>
      <c r="L163" s="147"/>
      <c r="M163" s="148" t="s">
        <v>18</v>
      </c>
      <c r="N163" s="148"/>
      <c r="O163" s="148"/>
      <c r="P163" s="151"/>
    </row>
    <row r="164" spans="2:19" s="145" customFormat="1" hidden="1" x14ac:dyDescent="0.25">
      <c r="B164" s="147" t="s">
        <v>40</v>
      </c>
      <c r="C164" s="146" t="s">
        <v>100</v>
      </c>
      <c r="D164" s="146"/>
      <c r="E164" s="146"/>
      <c r="F164" s="146"/>
      <c r="G164" s="147" t="s">
        <v>40</v>
      </c>
      <c r="H164" s="147" t="s">
        <v>43</v>
      </c>
      <c r="I164" s="147"/>
      <c r="J164" s="147"/>
      <c r="L164" s="147"/>
      <c r="M164" s="153" t="s">
        <v>56</v>
      </c>
      <c r="N164" s="153"/>
      <c r="O164" s="153"/>
      <c r="P164" s="250"/>
    </row>
    <row r="165" spans="2:19" s="145" customFormat="1" hidden="1" x14ac:dyDescent="0.25">
      <c r="B165" s="147">
        <v>12</v>
      </c>
      <c r="C165" s="146" t="s">
        <v>57</v>
      </c>
      <c r="D165" s="146"/>
      <c r="E165" s="146"/>
      <c r="F165" s="146"/>
      <c r="G165" s="147">
        <v>12</v>
      </c>
      <c r="H165" s="147" t="s">
        <v>42</v>
      </c>
      <c r="I165" s="147"/>
      <c r="J165" s="147"/>
      <c r="L165" s="147"/>
      <c r="M165" s="150">
        <v>14000</v>
      </c>
      <c r="N165" s="150"/>
      <c r="O165" s="150"/>
      <c r="P165" s="154"/>
    </row>
    <row r="166" spans="2:19" s="145" customFormat="1" hidden="1" x14ac:dyDescent="0.25">
      <c r="B166" s="147">
        <v>13</v>
      </c>
      <c r="C166" s="146" t="s">
        <v>58</v>
      </c>
      <c r="D166" s="146"/>
      <c r="E166" s="146"/>
      <c r="F166" s="146"/>
      <c r="G166" s="147">
        <v>13</v>
      </c>
      <c r="H166" s="147" t="s">
        <v>42</v>
      </c>
      <c r="I166" s="147"/>
      <c r="J166" s="147"/>
      <c r="L166" s="147"/>
      <c r="M166" s="150">
        <v>13900</v>
      </c>
      <c r="N166" s="150"/>
      <c r="O166" s="150"/>
      <c r="P166" s="154"/>
    </row>
    <row r="167" spans="2:19" s="145" customFormat="1" hidden="1" x14ac:dyDescent="0.25">
      <c r="B167" s="147">
        <v>14</v>
      </c>
      <c r="C167" s="146" t="s">
        <v>76</v>
      </c>
      <c r="D167" s="146"/>
      <c r="E167" s="146"/>
      <c r="F167" s="146"/>
      <c r="G167" s="147">
        <v>14</v>
      </c>
      <c r="H167" s="147" t="s">
        <v>41</v>
      </c>
      <c r="I167" s="147"/>
      <c r="J167" s="147"/>
      <c r="L167" s="147"/>
      <c r="M167" s="150">
        <v>12300</v>
      </c>
      <c r="N167" s="150"/>
      <c r="O167" s="150"/>
      <c r="P167" s="154"/>
    </row>
    <row r="168" spans="2:19" s="145" customFormat="1" hidden="1" x14ac:dyDescent="0.25">
      <c r="B168" s="147">
        <v>15</v>
      </c>
      <c r="C168" s="146" t="s">
        <v>121</v>
      </c>
      <c r="L168" s="157"/>
      <c r="M168" s="157"/>
    </row>
    <row r="169" spans="2:19" s="145" customFormat="1" hidden="1" x14ac:dyDescent="0.25">
      <c r="B169" s="147">
        <v>16</v>
      </c>
      <c r="C169" s="146" t="s">
        <v>121</v>
      </c>
      <c r="L169" s="157"/>
      <c r="M169" s="157"/>
    </row>
    <row r="170" spans="2:19" s="145" customFormat="1" hidden="1" x14ac:dyDescent="0.25">
      <c r="B170" s="147">
        <v>17</v>
      </c>
      <c r="C170" s="146" t="s">
        <v>121</v>
      </c>
      <c r="L170" s="157"/>
      <c r="M170" s="157"/>
    </row>
    <row r="171" spans="2:19" s="145" customFormat="1" hidden="1" x14ac:dyDescent="0.25">
      <c r="B171" s="147">
        <v>18</v>
      </c>
      <c r="C171" s="146" t="s">
        <v>121</v>
      </c>
      <c r="L171" s="157"/>
      <c r="M171" s="157"/>
    </row>
    <row r="172" spans="2:19" s="145" customFormat="1" hidden="1" x14ac:dyDescent="0.25">
      <c r="B172" s="147">
        <v>19</v>
      </c>
      <c r="C172" s="146" t="s">
        <v>121</v>
      </c>
      <c r="L172" s="157"/>
      <c r="M172" s="157"/>
    </row>
    <row r="173" spans="2:19" s="145" customFormat="1" hidden="1" x14ac:dyDescent="0.25">
      <c r="B173" s="147">
        <v>20</v>
      </c>
      <c r="C173" s="146" t="s">
        <v>59</v>
      </c>
      <c r="D173" s="146"/>
      <c r="E173" s="146"/>
      <c r="F173" s="146"/>
      <c r="G173" s="147">
        <v>20</v>
      </c>
      <c r="H173" s="147" t="s">
        <v>42</v>
      </c>
      <c r="I173" s="147"/>
      <c r="J173" s="147"/>
      <c r="K173" s="147"/>
      <c r="L173" s="147"/>
      <c r="M173" s="150">
        <v>12200</v>
      </c>
      <c r="N173" s="150"/>
      <c r="O173" s="150"/>
      <c r="P173" s="154"/>
      <c r="R173" s="147"/>
      <c r="S173" s="147"/>
    </row>
    <row r="174" spans="2:19" s="145" customFormat="1" hidden="1" x14ac:dyDescent="0.25">
      <c r="B174" s="147">
        <v>21</v>
      </c>
      <c r="C174" s="146" t="s">
        <v>60</v>
      </c>
      <c r="D174" s="146"/>
      <c r="E174" s="146"/>
      <c r="F174" s="146"/>
      <c r="G174" s="147">
        <v>21</v>
      </c>
      <c r="H174" s="147" t="s">
        <v>41</v>
      </c>
      <c r="I174" s="147"/>
      <c r="J174" s="147"/>
      <c r="K174" s="147"/>
      <c r="L174" s="147"/>
      <c r="M174" s="150">
        <v>13400</v>
      </c>
      <c r="N174" s="150"/>
      <c r="O174" s="150"/>
      <c r="P174" s="154"/>
      <c r="R174" s="147"/>
      <c r="S174" s="147"/>
    </row>
    <row r="175" spans="2:19" s="145" customFormat="1" hidden="1" x14ac:dyDescent="0.25">
      <c r="B175" s="147">
        <v>22</v>
      </c>
      <c r="C175" s="146" t="s">
        <v>121</v>
      </c>
      <c r="K175" s="147"/>
      <c r="L175" s="157"/>
      <c r="M175" s="157"/>
      <c r="R175" s="147"/>
      <c r="S175" s="147"/>
    </row>
    <row r="176" spans="2:19" s="145" customFormat="1" hidden="1" x14ac:dyDescent="0.25">
      <c r="B176" s="147">
        <v>23</v>
      </c>
      <c r="C176" s="146" t="s">
        <v>61</v>
      </c>
      <c r="D176" s="146"/>
      <c r="E176" s="146"/>
      <c r="F176" s="146"/>
      <c r="G176" s="147">
        <v>23</v>
      </c>
      <c r="H176" s="147" t="s">
        <v>42</v>
      </c>
      <c r="I176" s="147"/>
      <c r="J176" s="147"/>
      <c r="K176" s="147"/>
      <c r="L176" s="147"/>
      <c r="M176" s="150">
        <v>12800</v>
      </c>
      <c r="N176" s="150"/>
      <c r="O176" s="150"/>
      <c r="P176" s="154"/>
      <c r="R176" s="147"/>
      <c r="S176" s="147"/>
    </row>
    <row r="177" spans="2:19" s="145" customFormat="1" hidden="1" x14ac:dyDescent="0.25">
      <c r="B177" s="147">
        <v>24</v>
      </c>
      <c r="C177" s="146" t="s">
        <v>121</v>
      </c>
      <c r="K177" s="147"/>
      <c r="L177" s="157"/>
      <c r="M177" s="157"/>
      <c r="R177" s="147"/>
      <c r="S177" s="147"/>
    </row>
    <row r="178" spans="2:19" s="145" customFormat="1" hidden="1" x14ac:dyDescent="0.25">
      <c r="B178" s="147">
        <v>25</v>
      </c>
      <c r="C178" s="146" t="s">
        <v>121</v>
      </c>
      <c r="K178" s="147"/>
      <c r="L178" s="157"/>
      <c r="M178" s="157"/>
      <c r="R178" s="147"/>
      <c r="S178" s="147"/>
    </row>
    <row r="179" spans="2:19" s="145" customFormat="1" hidden="1" x14ac:dyDescent="0.25">
      <c r="B179" s="147">
        <v>26</v>
      </c>
      <c r="C179" s="146" t="s">
        <v>121</v>
      </c>
      <c r="K179" s="147"/>
      <c r="R179" s="147"/>
      <c r="S179" s="147"/>
    </row>
    <row r="180" spans="2:19" s="145" customFormat="1" hidden="1" x14ac:dyDescent="0.25">
      <c r="B180" s="147">
        <v>27</v>
      </c>
      <c r="C180" s="146" t="s">
        <v>62</v>
      </c>
      <c r="D180" s="146"/>
      <c r="E180" s="146"/>
      <c r="F180" s="146"/>
      <c r="G180" s="147">
        <v>27</v>
      </c>
      <c r="H180" s="147" t="s">
        <v>41</v>
      </c>
      <c r="I180" s="147"/>
      <c r="J180" s="147"/>
      <c r="K180" s="147"/>
      <c r="L180" s="147"/>
      <c r="M180" s="150">
        <v>11100</v>
      </c>
      <c r="N180" s="150"/>
      <c r="O180" s="150"/>
      <c r="P180" s="154"/>
      <c r="R180" s="147"/>
      <c r="S180" s="147"/>
    </row>
    <row r="181" spans="2:19" s="145" customFormat="1" hidden="1" x14ac:dyDescent="0.25">
      <c r="B181" s="147">
        <v>28</v>
      </c>
      <c r="C181" s="146" t="s">
        <v>63</v>
      </c>
      <c r="D181" s="146"/>
      <c r="E181" s="146"/>
      <c r="F181" s="146"/>
      <c r="G181" s="147">
        <v>28</v>
      </c>
      <c r="H181" s="147" t="s">
        <v>41</v>
      </c>
      <c r="I181" s="147"/>
      <c r="J181" s="147"/>
      <c r="K181" s="147"/>
      <c r="L181" s="147"/>
      <c r="M181" s="150">
        <v>11300</v>
      </c>
      <c r="N181" s="150"/>
      <c r="O181" s="150"/>
      <c r="P181" s="154"/>
      <c r="R181" s="147"/>
      <c r="S181" s="147"/>
    </row>
    <row r="182" spans="2:19" s="145" customFormat="1" hidden="1" x14ac:dyDescent="0.25">
      <c r="B182" s="147">
        <v>29</v>
      </c>
      <c r="C182" s="146" t="s">
        <v>64</v>
      </c>
      <c r="D182" s="146"/>
      <c r="E182" s="146"/>
      <c r="F182" s="146"/>
      <c r="G182" s="147">
        <v>29</v>
      </c>
      <c r="H182" s="147" t="s">
        <v>41</v>
      </c>
      <c r="I182" s="147"/>
      <c r="J182" s="147"/>
      <c r="K182" s="147"/>
      <c r="L182" s="147"/>
      <c r="M182" s="150">
        <v>11000</v>
      </c>
      <c r="N182" s="150"/>
      <c r="O182" s="150"/>
      <c r="P182" s="154"/>
      <c r="R182" s="147"/>
      <c r="S182" s="147"/>
    </row>
    <row r="183" spans="2:19" s="145" customFormat="1" hidden="1" x14ac:dyDescent="0.25">
      <c r="B183" s="147">
        <v>30</v>
      </c>
      <c r="C183" s="146" t="s">
        <v>121</v>
      </c>
      <c r="K183" s="147"/>
      <c r="R183" s="147"/>
      <c r="S183" s="147"/>
    </row>
    <row r="184" spans="2:19" s="145" customFormat="1" hidden="1" x14ac:dyDescent="0.25">
      <c r="B184" s="147">
        <v>31</v>
      </c>
      <c r="C184" s="146" t="s">
        <v>65</v>
      </c>
      <c r="D184" s="146"/>
      <c r="E184" s="146"/>
      <c r="F184" s="146"/>
      <c r="G184" s="147">
        <v>31</v>
      </c>
      <c r="H184" s="147" t="s">
        <v>41</v>
      </c>
      <c r="I184" s="147"/>
      <c r="J184" s="147"/>
      <c r="L184" s="147"/>
      <c r="M184" s="150">
        <v>11000</v>
      </c>
      <c r="N184" s="150"/>
      <c r="O184" s="150"/>
      <c r="P184" s="154"/>
    </row>
    <row r="185" spans="2:19" s="145" customFormat="1" hidden="1" x14ac:dyDescent="0.25">
      <c r="B185" s="147">
        <v>32</v>
      </c>
      <c r="C185" s="146" t="s">
        <v>66</v>
      </c>
      <c r="D185" s="146"/>
      <c r="E185" s="146"/>
      <c r="F185" s="146"/>
      <c r="G185" s="147">
        <v>32</v>
      </c>
      <c r="H185" s="147" t="s">
        <v>41</v>
      </c>
      <c r="I185" s="147"/>
      <c r="J185" s="147"/>
      <c r="L185" s="147"/>
      <c r="M185" s="150">
        <v>11400</v>
      </c>
      <c r="N185" s="150"/>
      <c r="O185" s="150"/>
      <c r="P185" s="154"/>
    </row>
    <row r="186" spans="2:19" s="145" customFormat="1" hidden="1" x14ac:dyDescent="0.25">
      <c r="B186" s="147">
        <v>33</v>
      </c>
      <c r="C186" s="146" t="s">
        <v>121</v>
      </c>
    </row>
    <row r="187" spans="2:19" s="145" customFormat="1" hidden="1" x14ac:dyDescent="0.25">
      <c r="B187" s="147">
        <v>34</v>
      </c>
      <c r="C187" s="146" t="s">
        <v>121</v>
      </c>
    </row>
    <row r="188" spans="2:19" s="145" customFormat="1" hidden="1" x14ac:dyDescent="0.25">
      <c r="B188" s="147">
        <v>35</v>
      </c>
      <c r="C188" s="146" t="s">
        <v>121</v>
      </c>
    </row>
    <row r="189" spans="2:19" s="145" customFormat="1" hidden="1" x14ac:dyDescent="0.25">
      <c r="B189" s="147">
        <v>36</v>
      </c>
      <c r="C189" s="146" t="s">
        <v>121</v>
      </c>
      <c r="K189" s="147"/>
      <c r="R189" s="147"/>
      <c r="S189" s="147"/>
    </row>
    <row r="190" spans="2:19" s="145" customFormat="1" hidden="1" x14ac:dyDescent="0.25">
      <c r="B190" s="147">
        <v>37</v>
      </c>
      <c r="C190" s="146" t="s">
        <v>121</v>
      </c>
      <c r="K190" s="147"/>
      <c r="R190" s="147"/>
      <c r="S190" s="147"/>
    </row>
    <row r="191" spans="2:19" s="145" customFormat="1" hidden="1" x14ac:dyDescent="0.25">
      <c r="B191" s="147">
        <v>38</v>
      </c>
      <c r="C191" s="146" t="s">
        <v>121</v>
      </c>
    </row>
    <row r="192" spans="2:19" s="145" customFormat="1" hidden="1" x14ac:dyDescent="0.25">
      <c r="B192" s="147">
        <v>39</v>
      </c>
      <c r="C192" s="146" t="s">
        <v>121</v>
      </c>
      <c r="K192" s="147"/>
      <c r="R192" s="147"/>
      <c r="S192" s="147"/>
    </row>
    <row r="193" spans="2:19" s="145" customFormat="1" hidden="1" x14ac:dyDescent="0.25">
      <c r="B193" s="147">
        <v>40</v>
      </c>
      <c r="C193" s="146" t="s">
        <v>67</v>
      </c>
      <c r="D193" s="146"/>
      <c r="E193" s="146"/>
      <c r="F193" s="146"/>
      <c r="G193" s="147">
        <v>40</v>
      </c>
      <c r="H193" s="147" t="s">
        <v>42</v>
      </c>
      <c r="I193" s="147"/>
      <c r="J193" s="147"/>
      <c r="L193" s="147"/>
      <c r="M193" s="150">
        <v>6900</v>
      </c>
      <c r="N193" s="150"/>
      <c r="O193" s="150"/>
      <c r="P193" s="154"/>
    </row>
    <row r="194" spans="2:19" s="145" customFormat="1" hidden="1" x14ac:dyDescent="0.25">
      <c r="B194" s="147">
        <v>41</v>
      </c>
      <c r="C194" s="146" t="s">
        <v>121</v>
      </c>
    </row>
    <row r="195" spans="2:19" s="145" customFormat="1" hidden="1" x14ac:dyDescent="0.25">
      <c r="B195" s="147">
        <v>42</v>
      </c>
      <c r="C195" s="146" t="s">
        <v>121</v>
      </c>
    </row>
    <row r="196" spans="2:19" s="145" customFormat="1" hidden="1" x14ac:dyDescent="0.25">
      <c r="B196" s="147">
        <v>43</v>
      </c>
      <c r="C196" s="146" t="s">
        <v>121</v>
      </c>
      <c r="K196" s="147"/>
      <c r="R196" s="147"/>
      <c r="S196" s="147"/>
    </row>
    <row r="197" spans="2:19" s="145" customFormat="1" hidden="1" x14ac:dyDescent="0.25">
      <c r="B197" s="147">
        <v>44</v>
      </c>
      <c r="C197" s="146" t="s">
        <v>68</v>
      </c>
      <c r="D197" s="146"/>
      <c r="E197" s="146"/>
      <c r="F197" s="146"/>
      <c r="G197" s="147">
        <v>44</v>
      </c>
      <c r="H197" s="147" t="s">
        <v>41</v>
      </c>
      <c r="I197" s="147"/>
      <c r="J197" s="147"/>
      <c r="K197" s="147"/>
      <c r="L197" s="147"/>
      <c r="M197" s="150">
        <v>3600</v>
      </c>
      <c r="N197" s="150"/>
      <c r="O197" s="150"/>
      <c r="P197" s="154"/>
      <c r="R197" s="147"/>
      <c r="S197" s="147"/>
    </row>
    <row r="198" spans="2:19" s="145" customFormat="1" hidden="1" x14ac:dyDescent="0.25">
      <c r="B198" s="147">
        <v>45</v>
      </c>
      <c r="C198" s="146" t="s">
        <v>121</v>
      </c>
      <c r="K198" s="147"/>
      <c r="R198" s="147"/>
      <c r="S198" s="147"/>
    </row>
    <row r="199" spans="2:19" s="145" customFormat="1" hidden="1" x14ac:dyDescent="0.25">
      <c r="B199" s="147">
        <v>46</v>
      </c>
    </row>
    <row r="200" spans="2:19" s="145" customFormat="1" hidden="1" x14ac:dyDescent="0.25">
      <c r="B200" s="147">
        <v>47</v>
      </c>
      <c r="K200" s="147"/>
      <c r="R200" s="147"/>
      <c r="S200" s="147"/>
    </row>
    <row r="201" spans="2:19" s="145" customFormat="1" hidden="1" x14ac:dyDescent="0.25">
      <c r="B201" s="147">
        <v>48</v>
      </c>
      <c r="K201" s="147"/>
      <c r="R201" s="147"/>
      <c r="S201" s="147"/>
    </row>
    <row r="202" spans="2:19" s="145" customFormat="1" hidden="1" x14ac:dyDescent="0.25">
      <c r="B202" s="147">
        <v>49</v>
      </c>
    </row>
    <row r="203" spans="2:19" s="145" customFormat="1" hidden="1" x14ac:dyDescent="0.25">
      <c r="B203" s="147">
        <v>50</v>
      </c>
    </row>
    <row r="204" spans="2:19" s="145" customFormat="1" hidden="1" x14ac:dyDescent="0.25">
      <c r="B204" s="147">
        <v>51</v>
      </c>
    </row>
    <row r="205" spans="2:19" s="145" customFormat="1" hidden="1" x14ac:dyDescent="0.25">
      <c r="B205" s="147">
        <v>52</v>
      </c>
    </row>
    <row r="206" spans="2:19" s="145" customFormat="1" hidden="1" x14ac:dyDescent="0.25">
      <c r="B206" s="147">
        <v>53</v>
      </c>
    </row>
    <row r="207" spans="2:19" s="145" customFormat="1" hidden="1" x14ac:dyDescent="0.25">
      <c r="B207" s="147">
        <v>54</v>
      </c>
    </row>
    <row r="208" spans="2:19" s="145" customFormat="1" hidden="1" x14ac:dyDescent="0.25">
      <c r="B208" s="147">
        <v>55</v>
      </c>
    </row>
    <row r="209" spans="2:19" s="145" customFormat="1" hidden="1" x14ac:dyDescent="0.25">
      <c r="B209" s="147">
        <v>56</v>
      </c>
      <c r="K209" s="147"/>
      <c r="R209" s="147"/>
      <c r="S209" s="147"/>
    </row>
    <row r="210" spans="2:19" s="145" customFormat="1" hidden="1" x14ac:dyDescent="0.25">
      <c r="B210" s="147">
        <v>57</v>
      </c>
    </row>
    <row r="211" spans="2:19" s="145" customFormat="1" hidden="1" x14ac:dyDescent="0.25">
      <c r="B211" s="147">
        <v>58</v>
      </c>
    </row>
    <row r="212" spans="2:19" s="145" customFormat="1" hidden="1" x14ac:dyDescent="0.25">
      <c r="B212" s="147">
        <v>59</v>
      </c>
    </row>
    <row r="213" spans="2:19" s="145" customFormat="1" hidden="1" x14ac:dyDescent="0.25">
      <c r="B213" s="147">
        <v>60</v>
      </c>
      <c r="K213" s="147"/>
      <c r="R213" s="147"/>
      <c r="S213" s="147"/>
    </row>
    <row r="214" spans="2:19" s="145" customFormat="1" hidden="1" x14ac:dyDescent="0.25">
      <c r="B214" s="147">
        <v>61</v>
      </c>
    </row>
    <row r="215" spans="2:19" s="145" customFormat="1" hidden="1" x14ac:dyDescent="0.25">
      <c r="B215" s="147">
        <v>62</v>
      </c>
    </row>
    <row r="216" spans="2:19" s="145" customFormat="1" hidden="1" x14ac:dyDescent="0.25">
      <c r="B216" s="147">
        <v>63</v>
      </c>
    </row>
    <row r="217" spans="2:19" s="145" customFormat="1" hidden="1" x14ac:dyDescent="0.25">
      <c r="B217" s="147">
        <v>64</v>
      </c>
    </row>
    <row r="218" spans="2:19" s="145" customFormat="1" hidden="1" x14ac:dyDescent="0.25">
      <c r="B218" s="147">
        <v>65</v>
      </c>
    </row>
    <row r="219" spans="2:19" s="145" customFormat="1" hidden="1" x14ac:dyDescent="0.25">
      <c r="B219" s="147">
        <v>66</v>
      </c>
    </row>
    <row r="220" spans="2:19" s="145" customFormat="1" hidden="1" x14ac:dyDescent="0.25">
      <c r="B220" s="147">
        <v>67</v>
      </c>
    </row>
    <row r="221" spans="2:19" s="145" customFormat="1" hidden="1" x14ac:dyDescent="0.25">
      <c r="B221" s="147">
        <v>68</v>
      </c>
    </row>
    <row r="222" spans="2:19" s="145" customFormat="1" hidden="1" x14ac:dyDescent="0.25">
      <c r="B222" s="147">
        <v>69</v>
      </c>
    </row>
    <row r="223" spans="2:19" s="145" customFormat="1" hidden="1" x14ac:dyDescent="0.25">
      <c r="B223" s="147">
        <v>70</v>
      </c>
    </row>
    <row r="224" spans="2:19" s="145" customFormat="1" hidden="1" x14ac:dyDescent="0.25">
      <c r="B224" s="147">
        <v>71</v>
      </c>
    </row>
    <row r="225" spans="2:27" s="145" customFormat="1" hidden="1" x14ac:dyDescent="0.25">
      <c r="B225" s="147">
        <v>72</v>
      </c>
    </row>
    <row r="226" spans="2:27" s="145" customFormat="1" hidden="1" x14ac:dyDescent="0.25">
      <c r="B226" s="147">
        <v>73</v>
      </c>
    </row>
    <row r="227" spans="2:27" s="145" customFormat="1" x14ac:dyDescent="0.25"/>
    <row r="228" spans="2:27" s="145" customFormat="1" x14ac:dyDescent="0.25"/>
    <row r="229" spans="2:27" s="145" customFormat="1" x14ac:dyDescent="0.25"/>
    <row r="230" spans="2:27" s="145" customFormat="1" x14ac:dyDescent="0.25"/>
    <row r="231" spans="2:27" s="145" customFormat="1" x14ac:dyDescent="0.25"/>
    <row r="232" spans="2:27" s="145" customFormat="1" x14ac:dyDescent="0.25"/>
    <row r="233" spans="2:27" s="145" customFormat="1" x14ac:dyDescent="0.25"/>
    <row r="234" spans="2:27" s="145" customFormat="1" x14ac:dyDescent="0.25"/>
    <row r="235" spans="2:27" s="145" customFormat="1" x14ac:dyDescent="0.25"/>
    <row r="236" spans="2:27" s="145" customFormat="1" x14ac:dyDescent="0.25"/>
    <row r="237" spans="2:27" s="145" customFormat="1" x14ac:dyDescent="0.25">
      <c r="X237" s="157"/>
      <c r="Y237" s="157"/>
      <c r="Z237" s="157"/>
      <c r="AA237" s="157"/>
    </row>
    <row r="238" spans="2:27" s="145" customFormat="1" x14ac:dyDescent="0.25">
      <c r="X238" s="157"/>
      <c r="Y238" s="157"/>
      <c r="Z238" s="157"/>
      <c r="AA238" s="157"/>
    </row>
    <row r="239" spans="2:27" x14ac:dyDescent="0.25">
      <c r="H239" s="145"/>
      <c r="I239" s="145"/>
      <c r="Q239" s="145"/>
      <c r="R239" s="145"/>
      <c r="S239" s="145"/>
      <c r="T239" s="145"/>
      <c r="U239" s="145"/>
      <c r="V239" s="145"/>
      <c r="W239" s="145"/>
    </row>
    <row r="240" spans="2:27" x14ac:dyDescent="0.25">
      <c r="H240" s="145"/>
      <c r="I240" s="145"/>
      <c r="Q240" s="145"/>
      <c r="R240" s="145"/>
      <c r="S240" s="145"/>
      <c r="T240" s="145"/>
      <c r="U240" s="145"/>
      <c r="V240" s="145"/>
      <c r="W240" s="145"/>
    </row>
    <row r="241" spans="8:23" x14ac:dyDescent="0.25">
      <c r="H241" s="145"/>
      <c r="I241" s="145"/>
      <c r="Q241" s="145"/>
      <c r="R241" s="145"/>
      <c r="S241" s="145"/>
      <c r="T241" s="145"/>
      <c r="U241" s="145"/>
      <c r="V241" s="145"/>
      <c r="W241" s="145"/>
    </row>
    <row r="242" spans="8:23" x14ac:dyDescent="0.25">
      <c r="H242" s="145"/>
      <c r="I242" s="145"/>
      <c r="Q242" s="145"/>
      <c r="R242" s="145"/>
      <c r="S242" s="145"/>
      <c r="T242" s="145"/>
      <c r="U242" s="145"/>
      <c r="V242" s="145"/>
      <c r="W242" s="145"/>
    </row>
    <row r="243" spans="8:23" x14ac:dyDescent="0.25">
      <c r="H243" s="145"/>
      <c r="I243" s="145"/>
      <c r="Q243" s="145"/>
      <c r="R243" s="145"/>
      <c r="S243" s="145"/>
      <c r="T243" s="145"/>
      <c r="U243" s="145"/>
      <c r="V243" s="145"/>
      <c r="W243" s="145"/>
    </row>
    <row r="244" spans="8:23" x14ac:dyDescent="0.25">
      <c r="H244" s="145"/>
      <c r="I244" s="145"/>
      <c r="Q244" s="145"/>
      <c r="R244" s="145"/>
      <c r="S244" s="145"/>
      <c r="T244" s="145"/>
      <c r="U244" s="145"/>
      <c r="V244" s="145"/>
      <c r="W244" s="145"/>
    </row>
    <row r="245" spans="8:23" x14ac:dyDescent="0.25">
      <c r="H245" s="145"/>
      <c r="I245" s="145"/>
      <c r="Q245" s="145"/>
      <c r="R245" s="145"/>
      <c r="S245" s="145"/>
      <c r="T245" s="145"/>
      <c r="U245" s="145"/>
      <c r="V245" s="145"/>
      <c r="W245" s="145"/>
    </row>
    <row r="246" spans="8:23" x14ac:dyDescent="0.25">
      <c r="H246" s="145"/>
      <c r="I246" s="145"/>
      <c r="Q246" s="145"/>
      <c r="R246" s="145"/>
      <c r="S246" s="145"/>
      <c r="T246" s="145"/>
      <c r="U246" s="145"/>
      <c r="V246" s="145"/>
      <c r="W246" s="145"/>
    </row>
    <row r="247" spans="8:23" x14ac:dyDescent="0.25">
      <c r="H247" s="145"/>
      <c r="I247" s="145"/>
      <c r="Q247" s="145"/>
      <c r="R247" s="145"/>
      <c r="S247" s="145"/>
      <c r="T247" s="145"/>
      <c r="U247" s="145"/>
      <c r="V247" s="145"/>
      <c r="W247" s="145"/>
    </row>
    <row r="248" spans="8:23" x14ac:dyDescent="0.25">
      <c r="H248" s="145"/>
      <c r="I248" s="145"/>
      <c r="Q248" s="145"/>
      <c r="R248" s="145"/>
      <c r="S248" s="145"/>
      <c r="T248" s="145"/>
      <c r="U248" s="145"/>
      <c r="V248" s="145"/>
      <c r="W248" s="145"/>
    </row>
    <row r="249" spans="8:23" x14ac:dyDescent="0.25">
      <c r="H249" s="145"/>
      <c r="I249" s="145"/>
      <c r="Q249" s="145"/>
      <c r="R249" s="145"/>
      <c r="S249" s="145"/>
      <c r="T249" s="145"/>
      <c r="U249" s="145"/>
      <c r="V249" s="145"/>
      <c r="W249" s="145"/>
    </row>
    <row r="250" spans="8:23" x14ac:dyDescent="0.25">
      <c r="H250" s="145"/>
      <c r="I250" s="145"/>
      <c r="Q250" s="145"/>
      <c r="R250" s="145"/>
      <c r="S250" s="145"/>
      <c r="T250" s="145"/>
      <c r="U250" s="145"/>
      <c r="V250" s="145"/>
      <c r="W250" s="145"/>
    </row>
    <row r="251" spans="8:23" x14ac:dyDescent="0.25">
      <c r="H251" s="145"/>
      <c r="I251" s="145"/>
      <c r="Q251" s="145"/>
      <c r="R251" s="145"/>
      <c r="S251" s="145"/>
      <c r="T251" s="145"/>
      <c r="U251" s="145"/>
      <c r="V251" s="145"/>
      <c r="W251" s="145"/>
    </row>
    <row r="252" spans="8:23" x14ac:dyDescent="0.25">
      <c r="H252" s="145"/>
      <c r="I252" s="145"/>
      <c r="Q252" s="145"/>
      <c r="R252" s="145"/>
      <c r="S252" s="145"/>
      <c r="T252" s="145"/>
      <c r="U252" s="145"/>
      <c r="V252" s="145"/>
      <c r="W252" s="145"/>
    </row>
    <row r="253" spans="8:23" x14ac:dyDescent="0.25">
      <c r="H253" s="145"/>
      <c r="I253" s="145"/>
      <c r="Q253" s="145"/>
      <c r="R253" s="145"/>
      <c r="S253" s="145"/>
      <c r="T253" s="145"/>
      <c r="U253" s="145"/>
      <c r="V253" s="145"/>
      <c r="W253" s="145"/>
    </row>
    <row r="254" spans="8:23" x14ac:dyDescent="0.25">
      <c r="H254" s="145"/>
      <c r="I254" s="145"/>
      <c r="R254" s="145"/>
      <c r="S254" s="145"/>
      <c r="T254" s="145"/>
      <c r="U254" s="145"/>
      <c r="V254" s="145"/>
      <c r="W254" s="145"/>
    </row>
    <row r="255" spans="8:23" x14ac:dyDescent="0.25">
      <c r="H255" s="145"/>
      <c r="I255" s="145"/>
    </row>
    <row r="256" spans="8:23" x14ac:dyDescent="0.25">
      <c r="H256" s="145"/>
      <c r="I256" s="145"/>
    </row>
    <row r="257" spans="8:10" x14ac:dyDescent="0.25">
      <c r="H257" s="145"/>
      <c r="I257" s="145"/>
    </row>
    <row r="258" spans="8:10" x14ac:dyDescent="0.25">
      <c r="H258" s="145"/>
      <c r="I258" s="145"/>
    </row>
    <row r="259" spans="8:10" x14ac:dyDescent="0.25">
      <c r="H259" s="145"/>
      <c r="I259" s="145"/>
    </row>
    <row r="260" spans="8:10" x14ac:dyDescent="0.25">
      <c r="H260" s="145"/>
      <c r="I260" s="145"/>
    </row>
    <row r="261" spans="8:10" x14ac:dyDescent="0.25">
      <c r="H261" s="145"/>
      <c r="I261" s="145"/>
    </row>
    <row r="262" spans="8:10" x14ac:dyDescent="0.25">
      <c r="H262" s="145"/>
      <c r="I262" s="145"/>
    </row>
    <row r="263" spans="8:10" x14ac:dyDescent="0.25">
      <c r="H263" s="145"/>
      <c r="I263" s="145"/>
    </row>
    <row r="264" spans="8:10" x14ac:dyDescent="0.25">
      <c r="H264" s="145"/>
      <c r="I264" s="155"/>
      <c r="J264" s="156"/>
    </row>
    <row r="265" spans="8:10" x14ac:dyDescent="0.25">
      <c r="H265" s="145"/>
      <c r="I265" s="155"/>
      <c r="J265" s="156"/>
    </row>
    <row r="266" spans="8:10" x14ac:dyDescent="0.25">
      <c r="H266" s="145"/>
      <c r="I266" s="155"/>
      <c r="J266" s="156"/>
    </row>
    <row r="267" spans="8:10" x14ac:dyDescent="0.25">
      <c r="H267" s="145"/>
      <c r="I267" s="155"/>
      <c r="J267" s="156"/>
    </row>
    <row r="268" spans="8:10" x14ac:dyDescent="0.25">
      <c r="H268" s="145"/>
      <c r="I268" s="155"/>
      <c r="J268" s="156"/>
    </row>
    <row r="269" spans="8:10" x14ac:dyDescent="0.25">
      <c r="H269" s="145"/>
      <c r="I269" s="155"/>
      <c r="J269" s="156"/>
    </row>
    <row r="270" spans="8:10" x14ac:dyDescent="0.25">
      <c r="H270" s="145"/>
      <c r="I270" s="155"/>
      <c r="J270" s="156"/>
    </row>
    <row r="271" spans="8:10" x14ac:dyDescent="0.25">
      <c r="H271" s="145"/>
      <c r="I271" s="155"/>
      <c r="J271" s="156"/>
    </row>
    <row r="272" spans="8:10" x14ac:dyDescent="0.25">
      <c r="H272" s="145"/>
      <c r="I272" s="155"/>
      <c r="J272" s="156"/>
    </row>
    <row r="273" spans="8:10" x14ac:dyDescent="0.25">
      <c r="H273" s="145"/>
      <c r="I273" s="155"/>
      <c r="J273" s="156"/>
    </row>
    <row r="274" spans="8:10" x14ac:dyDescent="0.25">
      <c r="H274" s="145"/>
      <c r="I274" s="155"/>
      <c r="J274" s="156"/>
    </row>
    <row r="275" spans="8:10" x14ac:dyDescent="0.25">
      <c r="H275" s="145"/>
      <c r="I275" s="155"/>
      <c r="J275" s="156"/>
    </row>
    <row r="276" spans="8:10" x14ac:dyDescent="0.25">
      <c r="H276" s="145"/>
      <c r="I276" s="155"/>
      <c r="J276" s="156"/>
    </row>
    <row r="277" spans="8:10" x14ac:dyDescent="0.25">
      <c r="H277" s="145"/>
      <c r="I277" s="155"/>
      <c r="J277" s="156"/>
    </row>
    <row r="278" spans="8:10" x14ac:dyDescent="0.25">
      <c r="H278" s="145"/>
      <c r="I278" s="155"/>
      <c r="J278" s="156"/>
    </row>
    <row r="279" spans="8:10" x14ac:dyDescent="0.25">
      <c r="H279" s="145"/>
      <c r="I279" s="155"/>
      <c r="J279" s="156"/>
    </row>
    <row r="280" spans="8:10" x14ac:dyDescent="0.25">
      <c r="H280" s="145"/>
      <c r="I280" s="155"/>
      <c r="J280" s="156"/>
    </row>
    <row r="281" spans="8:10" x14ac:dyDescent="0.25">
      <c r="H281" s="145"/>
      <c r="I281" s="155"/>
      <c r="J281" s="156"/>
    </row>
    <row r="282" spans="8:10" x14ac:dyDescent="0.25">
      <c r="H282" s="145"/>
      <c r="I282" s="155"/>
      <c r="J282" s="156"/>
    </row>
    <row r="283" spans="8:10" x14ac:dyDescent="0.25">
      <c r="H283" s="145"/>
      <c r="I283" s="155"/>
      <c r="J283" s="156"/>
    </row>
    <row r="284" spans="8:10" x14ac:dyDescent="0.25">
      <c r="H284" s="145"/>
      <c r="I284" s="155"/>
      <c r="J284" s="156"/>
    </row>
    <row r="285" spans="8:10" x14ac:dyDescent="0.25">
      <c r="H285" s="145"/>
      <c r="I285" s="155"/>
      <c r="J285" s="156"/>
    </row>
    <row r="286" spans="8:10" x14ac:dyDescent="0.25">
      <c r="H286" s="145"/>
      <c r="I286" s="155"/>
      <c r="J286" s="156"/>
    </row>
    <row r="287" spans="8:10" x14ac:dyDescent="0.25">
      <c r="H287" s="145"/>
      <c r="I287" s="155"/>
      <c r="J287" s="156"/>
    </row>
    <row r="288" spans="8:10" x14ac:dyDescent="0.25">
      <c r="H288" s="145"/>
      <c r="I288" s="155"/>
      <c r="J288" s="156"/>
    </row>
    <row r="289" spans="8:10" x14ac:dyDescent="0.25">
      <c r="H289" s="145"/>
      <c r="I289" s="155"/>
      <c r="J289" s="156"/>
    </row>
    <row r="290" spans="8:10" x14ac:dyDescent="0.25">
      <c r="H290" s="145"/>
      <c r="I290" s="155"/>
      <c r="J290" s="156"/>
    </row>
    <row r="291" spans="8:10" x14ac:dyDescent="0.25">
      <c r="H291" s="145"/>
      <c r="I291" s="155"/>
      <c r="J291" s="156"/>
    </row>
    <row r="292" spans="8:10" x14ac:dyDescent="0.25">
      <c r="H292" s="145"/>
      <c r="I292" s="155"/>
      <c r="J292" s="156"/>
    </row>
    <row r="293" spans="8:10" x14ac:dyDescent="0.25">
      <c r="H293" s="145"/>
      <c r="I293" s="155"/>
      <c r="J293" s="156"/>
    </row>
    <row r="294" spans="8:10" x14ac:dyDescent="0.25">
      <c r="H294" s="145"/>
      <c r="I294" s="155"/>
      <c r="J294" s="156"/>
    </row>
    <row r="295" spans="8:10" x14ac:dyDescent="0.25">
      <c r="H295" s="145"/>
      <c r="I295" s="155"/>
      <c r="J295" s="156"/>
    </row>
    <row r="296" spans="8:10" x14ac:dyDescent="0.25">
      <c r="H296" s="145"/>
      <c r="I296" s="155"/>
      <c r="J296" s="156"/>
    </row>
    <row r="297" spans="8:10" x14ac:dyDescent="0.25">
      <c r="H297" s="145"/>
      <c r="I297" s="155"/>
      <c r="J297" s="156"/>
    </row>
    <row r="298" spans="8:10" x14ac:dyDescent="0.25">
      <c r="H298" s="145"/>
      <c r="I298" s="155"/>
      <c r="J298" s="156"/>
    </row>
    <row r="299" spans="8:10" x14ac:dyDescent="0.25">
      <c r="H299" s="145"/>
      <c r="I299" s="155"/>
      <c r="J299" s="156"/>
    </row>
    <row r="300" spans="8:10" x14ac:dyDescent="0.25">
      <c r="H300" s="145"/>
      <c r="I300" s="155"/>
      <c r="J300" s="156"/>
    </row>
    <row r="301" spans="8:10" x14ac:dyDescent="0.25">
      <c r="H301" s="145"/>
      <c r="I301" s="155"/>
      <c r="J301" s="156"/>
    </row>
  </sheetData>
  <sheetProtection algorithmName="SHA-512" hashValue="7d6dizq5+f0zfUmMcLCKH52lQROa8vdxKzni6pUi/MqmmtkN4BhTbrQdV5Z1vdTtycXDmmCe9rrBXMRmHlD8tQ==" saltValue="7batCFnUkVyOTU+5jDD4Ow==" spinCount="100000" sheet="1" objects="1" scenarios="1"/>
  <sortState xmlns:xlrd2="http://schemas.microsoft.com/office/spreadsheetml/2017/richdata2" ref="A165:BG198">
    <sortCondition ref="B165:B198"/>
  </sortState>
  <mergeCells count="65">
    <mergeCell ref="B86:I86"/>
    <mergeCell ref="B75:E75"/>
    <mergeCell ref="H102:I102"/>
    <mergeCell ref="G144:I144"/>
    <mergeCell ref="C130:I130"/>
    <mergeCell ref="G134:I134"/>
    <mergeCell ref="H111:I111"/>
    <mergeCell ref="E113:H113"/>
    <mergeCell ref="C117:I117"/>
    <mergeCell ref="C125:I125"/>
    <mergeCell ref="C127:I127"/>
    <mergeCell ref="C131:E132"/>
    <mergeCell ref="F131:I132"/>
    <mergeCell ref="E103:H103"/>
    <mergeCell ref="B52:E52"/>
    <mergeCell ref="F52:G52"/>
    <mergeCell ref="B66:E66"/>
    <mergeCell ref="C77:I77"/>
    <mergeCell ref="E80:F80"/>
    <mergeCell ref="G80:H80"/>
    <mergeCell ref="B73:I73"/>
    <mergeCell ref="B59:E59"/>
    <mergeCell ref="F59:G59"/>
    <mergeCell ref="B61:E61"/>
    <mergeCell ref="F61:G61"/>
    <mergeCell ref="G6:I6"/>
    <mergeCell ref="D8:I8"/>
    <mergeCell ref="B13:G13"/>
    <mergeCell ref="B19:G19"/>
    <mergeCell ref="B20:G20"/>
    <mergeCell ref="B15:G15"/>
    <mergeCell ref="B16:G16"/>
    <mergeCell ref="B17:G17"/>
    <mergeCell ref="B21:G21"/>
    <mergeCell ref="F37:I37"/>
    <mergeCell ref="F39:I39"/>
    <mergeCell ref="F41:I41"/>
    <mergeCell ref="B98:I98"/>
    <mergeCell ref="F43:I43"/>
    <mergeCell ref="B23:G23"/>
    <mergeCell ref="B22:G22"/>
    <mergeCell ref="B27:G27"/>
    <mergeCell ref="E33:F33"/>
    <mergeCell ref="H33:I33"/>
    <mergeCell ref="B35:E35"/>
    <mergeCell ref="F35:I35"/>
    <mergeCell ref="B25:G25"/>
    <mergeCell ref="B26:G26"/>
    <mergeCell ref="F68:G68"/>
    <mergeCell ref="B55:I55"/>
    <mergeCell ref="B100:E100"/>
    <mergeCell ref="B46:I46"/>
    <mergeCell ref="B57:E58"/>
    <mergeCell ref="F50:G50"/>
    <mergeCell ref="G75:I75"/>
    <mergeCell ref="B64:I64"/>
    <mergeCell ref="B97:I97"/>
    <mergeCell ref="B48:E48"/>
    <mergeCell ref="B50:E50"/>
    <mergeCell ref="B79:C79"/>
    <mergeCell ref="E79:F79"/>
    <mergeCell ref="G79:H79"/>
    <mergeCell ref="B71:J71"/>
    <mergeCell ref="G88:H88"/>
    <mergeCell ref="C92:I92"/>
  </mergeCells>
  <phoneticPr fontId="43" type="noConversion"/>
  <pageMargins left="0.70866141732283472" right="0.70866141732283472" top="0.63" bottom="0.51" header="0.31496062992125984" footer="0.31496062992125984"/>
  <pageSetup paperSize="9" scale="90" fitToHeight="2" orientation="portrait" r:id="rId1"/>
  <rowBreaks count="1" manualBreakCount="1">
    <brk id="83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G260"/>
  <sheetViews>
    <sheetView showGridLines="0" view="pageBreakPreview" topLeftCell="A34" zoomScaleNormal="100" zoomScaleSheetLayoutView="100" workbookViewId="0">
      <selection activeCell="B81" sqref="B81"/>
    </sheetView>
  </sheetViews>
  <sheetFormatPr baseColWidth="10" defaultColWidth="11.44140625" defaultRowHeight="13.2" x14ac:dyDescent="0.25"/>
  <cols>
    <col min="1" max="1" width="1.88671875" style="145" customWidth="1"/>
    <col min="2" max="2" width="3.6640625" style="145" customWidth="1"/>
    <col min="3" max="3" width="17.109375" style="145" customWidth="1"/>
    <col min="4" max="4" width="10" style="145" customWidth="1"/>
    <col min="5" max="5" width="11.33203125" style="145" customWidth="1"/>
    <col min="6" max="6" width="11" style="145" customWidth="1"/>
    <col min="7" max="7" width="7.88671875" style="145" customWidth="1"/>
    <col min="8" max="8" width="9.44140625" style="145" customWidth="1"/>
    <col min="9" max="9" width="13.5546875" style="145" customWidth="1"/>
    <col min="10" max="10" width="2.5546875" style="145" customWidth="1"/>
    <col min="11" max="11" width="13.5546875" style="145" customWidth="1"/>
    <col min="12" max="16384" width="11.44140625" style="157"/>
  </cols>
  <sheetData>
    <row r="1" spans="1:18" x14ac:dyDescent="0.25">
      <c r="H1" s="155"/>
      <c r="I1" s="156"/>
      <c r="L1" s="145"/>
      <c r="M1" s="145"/>
      <c r="N1" s="145"/>
    </row>
    <row r="2" spans="1:18" s="145" customFormat="1" ht="24" customHeight="1" x14ac:dyDescent="0.4">
      <c r="B2" s="144" t="s">
        <v>114</v>
      </c>
      <c r="C2" s="5"/>
      <c r="D2" s="140"/>
      <c r="E2" s="140"/>
      <c r="F2" s="5"/>
      <c r="G2" s="5"/>
      <c r="H2" s="141"/>
      <c r="I2" s="277" t="str">
        <f>'Anlage zum Antrag'!I2</f>
        <v>Stand: Februar 2026</v>
      </c>
      <c r="J2" s="8"/>
    </row>
    <row r="3" spans="1:18" s="145" customFormat="1" ht="24" customHeight="1" x14ac:dyDescent="0.4">
      <c r="B3" s="197"/>
      <c r="C3" s="201" t="s">
        <v>89</v>
      </c>
      <c r="D3" s="198"/>
      <c r="E3" s="198"/>
      <c r="F3" s="199"/>
      <c r="G3" s="199"/>
      <c r="H3" s="200"/>
      <c r="J3" s="19"/>
    </row>
    <row r="4" spans="1:18" s="145" customFormat="1" ht="7.95" customHeight="1" x14ac:dyDescent="0.25">
      <c r="B4" s="13"/>
      <c r="C4" s="14"/>
      <c r="D4" s="14"/>
      <c r="E4" s="14"/>
      <c r="F4" s="14"/>
      <c r="G4" s="14"/>
      <c r="H4" s="15"/>
      <c r="I4" s="16"/>
      <c r="J4" s="17"/>
    </row>
    <row r="5" spans="1:18" s="145" customFormat="1" ht="7.95" customHeight="1" x14ac:dyDescent="0.25">
      <c r="B5" s="4"/>
      <c r="C5" s="5"/>
      <c r="D5" s="5"/>
      <c r="E5" s="5"/>
      <c r="F5" s="5"/>
      <c r="G5" s="5"/>
      <c r="H5" s="6"/>
      <c r="I5" s="7"/>
      <c r="J5" s="8"/>
    </row>
    <row r="6" spans="1:18" s="145" customFormat="1" ht="13.65" customHeight="1" x14ac:dyDescent="0.25">
      <c r="A6" s="158"/>
      <c r="B6" s="10" t="s">
        <v>8</v>
      </c>
      <c r="C6" s="11"/>
      <c r="D6" s="11"/>
      <c r="E6" s="11"/>
      <c r="F6" s="11"/>
      <c r="G6" s="371"/>
      <c r="H6" s="372"/>
      <c r="I6" s="373"/>
      <c r="J6" s="12"/>
      <c r="K6" s="158"/>
      <c r="L6" s="158"/>
      <c r="M6" s="158"/>
    </row>
    <row r="7" spans="1:18" s="145" customFormat="1" ht="6" customHeight="1" x14ac:dyDescent="0.25">
      <c r="A7" s="158"/>
      <c r="B7" s="59"/>
      <c r="C7" s="11"/>
      <c r="D7" s="11"/>
      <c r="E7" s="11"/>
      <c r="F7" s="11"/>
      <c r="G7" s="242"/>
      <c r="H7" s="242"/>
      <c r="I7" s="243"/>
      <c r="J7" s="12"/>
      <c r="K7" s="158"/>
      <c r="L7" s="158"/>
      <c r="M7" s="158"/>
    </row>
    <row r="8" spans="1:18" s="145" customFormat="1" ht="13.65" customHeight="1" x14ac:dyDescent="0.25">
      <c r="A8" s="158"/>
      <c r="B8" s="10" t="s">
        <v>6</v>
      </c>
      <c r="C8" s="11"/>
      <c r="D8" s="419" t="str">
        <f>IF(ISBLANK('Anlage zum Antrag'!D8:I8)," ",'Anlage zum Antrag'!D8:I8)</f>
        <v xml:space="preserve"> </v>
      </c>
      <c r="E8" s="420"/>
      <c r="F8" s="420"/>
      <c r="G8" s="420"/>
      <c r="H8" s="420"/>
      <c r="I8" s="421"/>
      <c r="J8" s="12"/>
      <c r="K8" s="158"/>
    </row>
    <row r="9" spans="1:18" s="145" customFormat="1" ht="7.95" customHeight="1" thickBot="1" x14ac:dyDescent="0.3">
      <c r="B9" s="13"/>
      <c r="C9" s="14"/>
      <c r="D9" s="14"/>
      <c r="E9" s="14"/>
      <c r="F9" s="14"/>
      <c r="G9" s="14"/>
      <c r="H9" s="15"/>
      <c r="I9" s="16"/>
      <c r="J9" s="139"/>
    </row>
    <row r="10" spans="1:18" s="145" customFormat="1" ht="7.95" customHeight="1" x14ac:dyDescent="0.25">
      <c r="A10" s="159"/>
      <c r="B10" s="20"/>
      <c r="C10" s="21"/>
      <c r="D10" s="22"/>
      <c r="E10" s="23"/>
      <c r="F10" s="23"/>
      <c r="G10" s="23"/>
      <c r="H10" s="23"/>
      <c r="I10" s="23"/>
      <c r="J10" s="24"/>
      <c r="L10" s="163"/>
    </row>
    <row r="11" spans="1:18" s="145" customFormat="1" ht="11.25" customHeight="1" x14ac:dyDescent="0.25">
      <c r="B11" s="26" t="s">
        <v>77</v>
      </c>
      <c r="C11" s="3"/>
      <c r="D11" s="27"/>
      <c r="E11" s="27"/>
      <c r="G11" s="32" t="s">
        <v>1</v>
      </c>
      <c r="I11" s="31" t="s">
        <v>0</v>
      </c>
      <c r="J11" s="30"/>
      <c r="K11" s="163"/>
      <c r="L11" s="163"/>
      <c r="M11" s="163"/>
    </row>
    <row r="12" spans="1:18" s="145" customFormat="1" ht="7.95" customHeight="1" x14ac:dyDescent="0.25">
      <c r="B12" s="26"/>
      <c r="C12" s="3"/>
      <c r="D12" s="27"/>
      <c r="E12" s="27"/>
      <c r="G12" s="27"/>
      <c r="I12" s="28"/>
      <c r="J12" s="30"/>
      <c r="K12" s="163"/>
      <c r="L12" s="163"/>
      <c r="M12" s="163"/>
    </row>
    <row r="13" spans="1:18" s="145" customFormat="1" x14ac:dyDescent="0.25">
      <c r="B13" s="356" t="str">
        <f>IF(ISBLANK('Anlage zum Antrag'!H13)," ", "   Nr. 5.1.1.1 Vorarbeiten durchgeführt?")</f>
        <v xml:space="preserve"> </v>
      </c>
      <c r="C13" s="357"/>
      <c r="D13" s="357"/>
      <c r="E13" s="91"/>
      <c r="G13" s="36"/>
      <c r="I13" s="36"/>
      <c r="J13" s="30"/>
      <c r="K13" s="163"/>
      <c r="L13" s="163"/>
      <c r="M13" s="163"/>
    </row>
    <row r="14" spans="1:18" s="145" customFormat="1" ht="7.95" customHeight="1" x14ac:dyDescent="0.25">
      <c r="B14" s="34" t="str">
        <f>IF('Anlage zum Antrag'!H14="x","  Nr. 2.4.1.2 durchgeführt?","")</f>
        <v/>
      </c>
      <c r="C14" s="69"/>
      <c r="D14" s="108"/>
      <c r="E14" s="27"/>
      <c r="G14" s="31"/>
      <c r="I14" s="31"/>
      <c r="J14" s="30"/>
      <c r="K14" s="163"/>
      <c r="L14" s="163"/>
      <c r="M14" s="163"/>
      <c r="R14" s="151"/>
    </row>
    <row r="15" spans="1:18" s="145" customFormat="1" ht="13.2" customHeight="1" x14ac:dyDescent="0.25">
      <c r="B15" s="356" t="str">
        <f>IF(ISBLANK('Anlage zum Antrag'!H15)," ", "   Nr. 5.1.1.2 Fachliche Stellungnahmen durchgeführt?")</f>
        <v xml:space="preserve"> </v>
      </c>
      <c r="C15" s="357"/>
      <c r="D15" s="357"/>
      <c r="E15" s="424"/>
      <c r="F15" s="425"/>
      <c r="G15" s="36"/>
      <c r="I15" s="36"/>
      <c r="J15" s="30"/>
      <c r="K15" s="163"/>
      <c r="L15" s="163"/>
      <c r="M15" s="163"/>
      <c r="R15" s="151"/>
    </row>
    <row r="16" spans="1:18" s="145" customFormat="1" x14ac:dyDescent="0.25">
      <c r="B16" s="279"/>
      <c r="C16" s="69"/>
      <c r="D16" s="108"/>
      <c r="E16" s="27"/>
      <c r="G16" s="31"/>
      <c r="I16" s="31"/>
      <c r="J16" s="30"/>
      <c r="K16" s="163"/>
      <c r="L16" s="163"/>
      <c r="M16" s="163"/>
      <c r="R16" s="151"/>
    </row>
    <row r="17" spans="1:18" s="145" customFormat="1" x14ac:dyDescent="0.25">
      <c r="B17" s="279"/>
      <c r="C17" s="69"/>
      <c r="D17" s="108"/>
      <c r="E17" s="27"/>
      <c r="G17" s="31"/>
      <c r="I17" s="31"/>
      <c r="J17" s="30"/>
      <c r="K17" s="163"/>
      <c r="L17" s="163"/>
      <c r="M17" s="163"/>
      <c r="R17" s="151"/>
    </row>
    <row r="18" spans="1:18" s="145" customFormat="1" ht="7.95" customHeight="1" x14ac:dyDescent="0.25">
      <c r="B18" s="279"/>
      <c r="C18" s="69"/>
      <c r="D18" s="108"/>
      <c r="E18" s="27"/>
      <c r="G18" s="31"/>
      <c r="I18" s="31"/>
      <c r="J18" s="30"/>
      <c r="K18" s="163"/>
      <c r="L18" s="163"/>
      <c r="M18" s="163"/>
      <c r="R18" s="151"/>
    </row>
    <row r="19" spans="1:18" s="145" customFormat="1" x14ac:dyDescent="0.25">
      <c r="B19" s="356" t="str">
        <f>IF(ISBLANK('Anlage zum Antrag'!H19)," ", "   Nr. 5.1.2.1 Initialbegründung durchgeführt?")</f>
        <v xml:space="preserve"> </v>
      </c>
      <c r="C19" s="422"/>
      <c r="D19" s="422"/>
      <c r="E19" s="423"/>
      <c r="F19" s="159"/>
      <c r="G19" s="36"/>
      <c r="I19" s="36"/>
      <c r="J19" s="30"/>
      <c r="K19" s="163"/>
      <c r="L19" s="163"/>
      <c r="M19" s="163"/>
      <c r="R19" s="151"/>
    </row>
    <row r="20" spans="1:18" s="145" customFormat="1" ht="7.95" customHeight="1" x14ac:dyDescent="0.25">
      <c r="B20" s="34" t="str">
        <f>IF('Anlage zum Antrag'!H21="x","  Nr. 2.4.1.2 durchgeführt?","")</f>
        <v/>
      </c>
      <c r="C20" s="35"/>
      <c r="D20" s="35"/>
      <c r="E20" s="91"/>
      <c r="G20" s="40"/>
      <c r="I20" s="40"/>
      <c r="J20" s="30"/>
      <c r="K20" s="163"/>
      <c r="L20" s="163"/>
      <c r="M20" s="163"/>
      <c r="R20" s="151"/>
    </row>
    <row r="21" spans="1:18" s="145" customFormat="1" ht="7.95" customHeight="1" x14ac:dyDescent="0.25">
      <c r="B21" s="279"/>
      <c r="C21" s="280"/>
      <c r="D21" s="280"/>
      <c r="E21" s="91"/>
      <c r="G21" s="40"/>
      <c r="I21" s="40"/>
      <c r="J21" s="30"/>
      <c r="K21" s="163"/>
      <c r="L21" s="163"/>
      <c r="M21" s="163"/>
      <c r="R21" s="151"/>
    </row>
    <row r="22" spans="1:18" s="145" customFormat="1" x14ac:dyDescent="0.25">
      <c r="B22" s="356" t="str">
        <f>IF(ISBLANK('Anlage zum Antrag'!H22)," ", "   Nr. 5.1.2.2 Wiederbewaldung im Standardverband durchgeführt?")</f>
        <v xml:space="preserve"> </v>
      </c>
      <c r="C22" s="357"/>
      <c r="D22" s="357"/>
      <c r="E22" s="424"/>
      <c r="F22" s="425"/>
      <c r="G22" s="36"/>
      <c r="I22" s="36"/>
      <c r="J22" s="30"/>
      <c r="K22" s="163"/>
      <c r="L22" s="163"/>
      <c r="M22" s="163"/>
      <c r="R22" s="151"/>
    </row>
    <row r="23" spans="1:18" s="145" customFormat="1" x14ac:dyDescent="0.25">
      <c r="B23" s="279"/>
      <c r="C23" s="280"/>
      <c r="D23" s="280"/>
      <c r="E23" s="283"/>
      <c r="F23" s="288"/>
      <c r="G23" s="278"/>
      <c r="I23" s="278"/>
      <c r="J23" s="30"/>
      <c r="K23" s="163"/>
      <c r="L23" s="163"/>
      <c r="M23" s="163"/>
      <c r="R23" s="151"/>
    </row>
    <row r="24" spans="1:18" s="145" customFormat="1" x14ac:dyDescent="0.25">
      <c r="B24" s="289"/>
      <c r="C24" s="290"/>
      <c r="D24" s="290"/>
      <c r="E24" s="292"/>
      <c r="F24" s="288"/>
      <c r="G24" s="278"/>
      <c r="I24" s="278"/>
      <c r="J24" s="30"/>
      <c r="K24" s="163"/>
      <c r="L24" s="163"/>
      <c r="M24" s="163"/>
      <c r="R24" s="151"/>
    </row>
    <row r="25" spans="1:18" s="145" customFormat="1" x14ac:dyDescent="0.25">
      <c r="B25" s="356" t="str">
        <f>IF(ISBLANK('Anlage zum Antrag'!H25)," ", "   Nr. 5.1.2.3 Pflegemaßnahme (...) durchgeführt?")</f>
        <v xml:space="preserve"> </v>
      </c>
      <c r="C25" s="357"/>
      <c r="D25" s="357"/>
      <c r="E25" s="424"/>
      <c r="F25" s="425"/>
      <c r="G25" s="36"/>
      <c r="I25" s="36"/>
      <c r="J25" s="30"/>
      <c r="K25" s="163"/>
      <c r="L25" s="163"/>
      <c r="M25" s="163"/>
      <c r="R25" s="151"/>
    </row>
    <row r="26" spans="1:18" s="145" customFormat="1" x14ac:dyDescent="0.25">
      <c r="B26" s="289"/>
      <c r="C26" s="290"/>
      <c r="D26" s="290"/>
      <c r="E26" s="292"/>
      <c r="F26" s="288"/>
      <c r="G26" s="278"/>
      <c r="I26" s="278"/>
      <c r="J26" s="30"/>
      <c r="K26" s="163"/>
      <c r="L26" s="163"/>
      <c r="M26" s="163"/>
      <c r="R26" s="151"/>
    </row>
    <row r="27" spans="1:18" s="145" customFormat="1" ht="7.95" customHeight="1" thickBot="1" x14ac:dyDescent="0.3">
      <c r="B27" s="42"/>
      <c r="C27" s="9"/>
      <c r="D27" s="11"/>
      <c r="E27" s="11"/>
      <c r="F27" s="11"/>
      <c r="G27" s="11"/>
      <c r="H27" s="28"/>
      <c r="I27" s="41"/>
      <c r="J27" s="30"/>
      <c r="K27" s="163"/>
      <c r="L27" s="163"/>
      <c r="M27" s="163"/>
      <c r="N27" s="160"/>
      <c r="O27" s="160"/>
      <c r="P27" s="160"/>
      <c r="Q27" s="160"/>
    </row>
    <row r="28" spans="1:18" s="145" customFormat="1" ht="7.95" customHeight="1" x14ac:dyDescent="0.25">
      <c r="B28" s="43"/>
      <c r="C28" s="44"/>
      <c r="D28" s="44"/>
      <c r="E28" s="44"/>
      <c r="F28" s="44"/>
      <c r="G28" s="44"/>
      <c r="H28" s="44"/>
      <c r="I28" s="44"/>
      <c r="J28" s="45"/>
      <c r="L28" s="161"/>
    </row>
    <row r="29" spans="1:18" s="145" customFormat="1" ht="12.6" customHeight="1" x14ac:dyDescent="0.25">
      <c r="A29" s="161"/>
      <c r="B29" s="46" t="s">
        <v>13</v>
      </c>
      <c r="C29" s="47"/>
      <c r="D29" s="47"/>
      <c r="E29" s="47"/>
      <c r="F29" s="47"/>
      <c r="G29" s="47"/>
      <c r="H29" s="47"/>
      <c r="I29" s="47"/>
      <c r="J29" s="48"/>
      <c r="K29" s="161"/>
      <c r="L29" s="161"/>
      <c r="M29" s="161"/>
    </row>
    <row r="30" spans="1:18" s="145" customFormat="1" ht="7.95" customHeight="1" x14ac:dyDescent="0.25">
      <c r="A30" s="161"/>
      <c r="B30" s="46"/>
      <c r="C30" s="47"/>
      <c r="D30" s="47"/>
      <c r="E30" s="47"/>
      <c r="F30" s="47"/>
      <c r="G30" s="47"/>
      <c r="H30" s="47"/>
      <c r="I30" s="47"/>
      <c r="J30" s="48"/>
      <c r="K30" s="161"/>
      <c r="L30" s="161"/>
      <c r="M30" s="161"/>
    </row>
    <row r="31" spans="1:18" s="145" customFormat="1" x14ac:dyDescent="0.25">
      <c r="B31" s="33" t="s">
        <v>14</v>
      </c>
      <c r="C31" s="27"/>
      <c r="D31" s="27"/>
      <c r="E31" s="27"/>
      <c r="F31" s="27"/>
      <c r="G31" s="27"/>
      <c r="H31" s="40"/>
      <c r="I31" s="29"/>
      <c r="J31" s="30"/>
      <c r="L31" s="163"/>
      <c r="M31" s="163"/>
    </row>
    <row r="32" spans="1:18" s="145" customFormat="1" ht="7.95" customHeight="1" x14ac:dyDescent="0.25">
      <c r="B32" s="33"/>
      <c r="C32" s="27"/>
      <c r="D32" s="27"/>
      <c r="E32" s="27"/>
      <c r="F32" s="27"/>
      <c r="G32" s="27"/>
      <c r="H32" s="40"/>
      <c r="I32" s="29"/>
      <c r="J32" s="30"/>
      <c r="L32" s="163"/>
      <c r="M32" s="163"/>
    </row>
    <row r="33" spans="1:28" s="145" customFormat="1" x14ac:dyDescent="0.25">
      <c r="B33" s="49" t="s">
        <v>11</v>
      </c>
      <c r="C33" s="27"/>
      <c r="D33" s="50"/>
      <c r="E33" s="366"/>
      <c r="F33" s="367"/>
      <c r="G33" s="51" t="s">
        <v>10</v>
      </c>
      <c r="H33" s="366"/>
      <c r="I33" s="367"/>
      <c r="J33" s="30"/>
      <c r="L33" s="163"/>
      <c r="M33" s="163"/>
    </row>
    <row r="34" spans="1:28" s="145" customFormat="1" ht="7.95" customHeight="1" x14ac:dyDescent="0.25">
      <c r="B34" s="18"/>
      <c r="C34" s="3"/>
      <c r="D34" s="27"/>
      <c r="E34" s="194"/>
      <c r="F34" s="3"/>
      <c r="G34" s="54"/>
      <c r="H34" s="55"/>
      <c r="I34" s="56"/>
      <c r="J34" s="30"/>
      <c r="L34" s="163"/>
      <c r="M34" s="163"/>
    </row>
    <row r="35" spans="1:28" s="145" customFormat="1" x14ac:dyDescent="0.25">
      <c r="A35" s="159"/>
      <c r="B35" s="356" t="s">
        <v>7</v>
      </c>
      <c r="C35" s="357"/>
      <c r="D35" s="357"/>
      <c r="E35" s="357"/>
      <c r="F35" s="234"/>
      <c r="G35" s="27" t="s">
        <v>51</v>
      </c>
      <c r="H35" s="40"/>
      <c r="I35" s="29"/>
      <c r="J35" s="30"/>
      <c r="L35" s="163"/>
      <c r="M35" s="163"/>
    </row>
    <row r="36" spans="1:28" s="145" customFormat="1" ht="7.95" customHeight="1" x14ac:dyDescent="0.25">
      <c r="B36" s="52"/>
      <c r="C36" s="57"/>
      <c r="D36" s="27"/>
      <c r="E36" s="58"/>
      <c r="F36" s="3"/>
      <c r="G36" s="3"/>
      <c r="H36" s="3"/>
      <c r="I36" s="3"/>
      <c r="J36" s="30"/>
      <c r="L36" s="163"/>
      <c r="M36" s="163"/>
    </row>
    <row r="37" spans="1:28" s="145" customFormat="1" x14ac:dyDescent="0.25">
      <c r="B37" s="52" t="s">
        <v>33</v>
      </c>
      <c r="C37" s="57"/>
      <c r="D37" s="57"/>
      <c r="E37" s="27"/>
      <c r="F37" s="418" t="str">
        <f>IF(ISBLANK('Anlage zum Antrag'!F37)," ",IF($F$35="J",'Anlage zum Antrag'!F37," "))</f>
        <v xml:space="preserve"> </v>
      </c>
      <c r="G37" s="362"/>
      <c r="H37" s="362"/>
      <c r="I37" s="363"/>
      <c r="J37" s="30"/>
      <c r="K37" s="169"/>
      <c r="L37" s="169"/>
      <c r="M37" s="169"/>
    </row>
    <row r="38" spans="1:28" s="145" customFormat="1" ht="7.95" customHeight="1" x14ac:dyDescent="0.25">
      <c r="B38" s="18"/>
      <c r="C38" s="3"/>
      <c r="D38" s="3"/>
      <c r="E38" s="3"/>
      <c r="F38" s="57"/>
      <c r="G38" s="27"/>
      <c r="H38" s="27"/>
      <c r="I38" s="27"/>
      <c r="J38" s="30"/>
      <c r="K38" s="169"/>
      <c r="L38" s="169"/>
      <c r="M38" s="169"/>
    </row>
    <row r="39" spans="1:28" s="145" customFormat="1" x14ac:dyDescent="0.25">
      <c r="B39" s="52" t="s">
        <v>34</v>
      </c>
      <c r="C39" s="57"/>
      <c r="D39" s="57"/>
      <c r="E39" s="57"/>
      <c r="F39" s="418" t="str">
        <f>IF(ISBLANK('Anlage zum Antrag'!F39)," ",IF($F$35="J",'Anlage zum Antrag'!F39," "))</f>
        <v xml:space="preserve"> </v>
      </c>
      <c r="G39" s="362"/>
      <c r="H39" s="362"/>
      <c r="I39" s="363"/>
      <c r="J39" s="60"/>
      <c r="K39" s="169"/>
      <c r="L39" s="169"/>
      <c r="M39" s="169"/>
    </row>
    <row r="40" spans="1:28" s="145" customFormat="1" ht="7.95" customHeight="1" x14ac:dyDescent="0.25">
      <c r="B40" s="52"/>
      <c r="C40" s="57"/>
      <c r="D40" s="57"/>
      <c r="E40" s="57"/>
      <c r="F40" s="194"/>
      <c r="G40" s="194"/>
      <c r="H40" s="194"/>
      <c r="I40" s="194"/>
      <c r="J40" s="60"/>
      <c r="K40" s="169"/>
      <c r="L40" s="169"/>
      <c r="M40" s="169"/>
    </row>
    <row r="41" spans="1:28" s="145" customFormat="1" x14ac:dyDescent="0.25">
      <c r="B41" s="38" t="s">
        <v>35</v>
      </c>
      <c r="C41" s="3"/>
      <c r="D41" s="3"/>
      <c r="E41" s="3"/>
      <c r="F41" s="418" t="str">
        <f>IF(ISBLANK('Anlage zum Antrag'!F41)," ",IF($F$35="J",'Anlage zum Antrag'!F41," "))</f>
        <v xml:space="preserve"> </v>
      </c>
      <c r="G41" s="362"/>
      <c r="H41" s="362"/>
      <c r="I41" s="363"/>
      <c r="J41" s="60"/>
      <c r="K41" s="169"/>
      <c r="L41" s="169"/>
      <c r="M41" s="169"/>
    </row>
    <row r="42" spans="1:28" s="145" customFormat="1" ht="7.95" customHeight="1" x14ac:dyDescent="0.25">
      <c r="B42" s="18"/>
      <c r="C42" s="3"/>
      <c r="D42" s="3"/>
      <c r="E42" s="3"/>
      <c r="F42" s="3"/>
      <c r="G42" s="3"/>
      <c r="H42" s="11"/>
      <c r="I42" s="11"/>
      <c r="J42" s="60"/>
      <c r="K42" s="169"/>
      <c r="L42" s="169"/>
      <c r="M42" s="169"/>
    </row>
    <row r="43" spans="1:28" s="145" customFormat="1" x14ac:dyDescent="0.25">
      <c r="B43" s="52" t="s">
        <v>22</v>
      </c>
      <c r="C43" s="57"/>
      <c r="D43" s="57"/>
      <c r="E43" s="57"/>
      <c r="F43" s="418" t="str">
        <f>IF(ISBLANK('Anlage zum Antrag'!F43)," ",IF($F$35="J",'Anlage zum Antrag'!F43," "))</f>
        <v xml:space="preserve"> </v>
      </c>
      <c r="G43" s="362"/>
      <c r="H43" s="362"/>
      <c r="I43" s="363"/>
      <c r="J43" s="60"/>
    </row>
    <row r="44" spans="1:28" s="145" customFormat="1" ht="7.95" customHeight="1" thickBot="1" x14ac:dyDescent="0.3">
      <c r="B44" s="18"/>
      <c r="C44" s="3"/>
      <c r="D44" s="3"/>
      <c r="E44" s="3"/>
      <c r="F44" s="3"/>
      <c r="G44" s="3"/>
      <c r="H44" s="61"/>
      <c r="I44" s="62"/>
      <c r="J44" s="60"/>
    </row>
    <row r="45" spans="1:28" s="163" customFormat="1" ht="7.95" customHeight="1" x14ac:dyDescent="0.25">
      <c r="B45" s="25"/>
      <c r="C45" s="21"/>
      <c r="D45" s="23"/>
      <c r="E45" s="23"/>
      <c r="F45" s="23"/>
      <c r="G45" s="23"/>
      <c r="H45" s="23"/>
      <c r="I45" s="23"/>
      <c r="J45" s="24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</row>
    <row r="46" spans="1:28" s="146" customFormat="1" x14ac:dyDescent="0.25">
      <c r="B46" s="328" t="s">
        <v>131</v>
      </c>
      <c r="C46" s="329"/>
      <c r="D46" s="329"/>
      <c r="E46" s="329"/>
      <c r="F46" s="329"/>
      <c r="G46" s="329"/>
      <c r="H46" s="329"/>
      <c r="I46" s="329"/>
      <c r="J46" s="70"/>
    </row>
    <row r="47" spans="1:28" s="145" customFormat="1" ht="6.6" customHeight="1" x14ac:dyDescent="0.25">
      <c r="B47" s="281"/>
      <c r="C47" s="282"/>
      <c r="D47" s="282"/>
      <c r="E47" s="282"/>
      <c r="F47" s="1"/>
      <c r="G47" s="1"/>
      <c r="H47" s="11"/>
      <c r="I47" s="2"/>
      <c r="J47" s="60"/>
    </row>
    <row r="48" spans="1:28" s="145" customFormat="1" x14ac:dyDescent="0.25">
      <c r="B48" s="341" t="s">
        <v>103</v>
      </c>
      <c r="C48" s="342"/>
      <c r="D48" s="342"/>
      <c r="E48" s="343"/>
      <c r="F48" s="36"/>
      <c r="G48" s="73" t="s">
        <v>3</v>
      </c>
      <c r="H48" s="36"/>
      <c r="I48" s="73" t="s">
        <v>2</v>
      </c>
      <c r="J48" s="60"/>
    </row>
    <row r="49" spans="1:38" s="145" customFormat="1" ht="6.6" customHeight="1" x14ac:dyDescent="0.25">
      <c r="B49" s="281"/>
      <c r="C49" s="282"/>
      <c r="D49" s="282"/>
      <c r="E49" s="282"/>
      <c r="F49" s="1"/>
      <c r="G49" s="1"/>
      <c r="H49" s="11"/>
      <c r="I49" s="2"/>
      <c r="J49" s="60"/>
    </row>
    <row r="50" spans="1:38" s="162" customFormat="1" x14ac:dyDescent="0.25">
      <c r="B50" s="341" t="s">
        <v>127</v>
      </c>
      <c r="C50" s="342"/>
      <c r="D50" s="342"/>
      <c r="E50" s="343"/>
      <c r="F50" s="416"/>
      <c r="G50" s="417"/>
      <c r="H50" s="11" t="s">
        <v>123</v>
      </c>
      <c r="I50" s="2"/>
      <c r="J50" s="60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</row>
    <row r="51" spans="1:38" s="162" customFormat="1" ht="6.6" customHeight="1" x14ac:dyDescent="0.25">
      <c r="B51" s="281"/>
      <c r="C51" s="282"/>
      <c r="D51" s="282"/>
      <c r="E51" s="282"/>
      <c r="F51" s="235"/>
      <c r="G51" s="235"/>
      <c r="H51" s="11"/>
      <c r="I51" s="2"/>
      <c r="J51" s="60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</row>
    <row r="52" spans="1:38" s="162" customFormat="1" x14ac:dyDescent="0.25">
      <c r="B52" s="378" t="s">
        <v>87</v>
      </c>
      <c r="C52" s="379"/>
      <c r="D52" s="379"/>
      <c r="E52" s="380"/>
      <c r="F52" s="381" t="str">
        <f>IF(F50="","",IF(F48="x",0.9*F50,0.8*F50))</f>
        <v/>
      </c>
      <c r="G52" s="382"/>
      <c r="H52" s="11" t="s">
        <v>86</v>
      </c>
      <c r="I52" s="11"/>
      <c r="J52" s="60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</row>
    <row r="53" spans="1:38" s="162" customFormat="1" ht="6.6" customHeight="1" thickBot="1" x14ac:dyDescent="0.3">
      <c r="B53" s="281"/>
      <c r="C53" s="282"/>
      <c r="D53" s="282"/>
      <c r="E53" s="282"/>
      <c r="F53" s="286"/>
      <c r="G53" s="286"/>
      <c r="H53" s="11"/>
      <c r="I53" s="2"/>
      <c r="J53" s="60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</row>
    <row r="54" spans="1:38" s="163" customFormat="1" ht="7.8" customHeight="1" x14ac:dyDescent="0.25">
      <c r="B54" s="25"/>
      <c r="C54" s="21"/>
      <c r="D54" s="23"/>
      <c r="E54" s="23"/>
      <c r="F54" s="23"/>
      <c r="G54" s="23"/>
      <c r="H54" s="23"/>
      <c r="I54" s="23"/>
      <c r="J54" s="24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</row>
    <row r="55" spans="1:38" s="163" customFormat="1" x14ac:dyDescent="0.25">
      <c r="A55" s="146"/>
      <c r="B55" s="328" t="s">
        <v>129</v>
      </c>
      <c r="C55" s="329"/>
      <c r="D55" s="329"/>
      <c r="E55" s="329"/>
      <c r="F55" s="329"/>
      <c r="G55" s="329"/>
      <c r="H55" s="329"/>
      <c r="I55" s="329"/>
      <c r="J55" s="70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</row>
    <row r="56" spans="1:38" s="145" customFormat="1" ht="6.6" customHeight="1" x14ac:dyDescent="0.25">
      <c r="B56" s="323"/>
      <c r="C56" s="324"/>
      <c r="D56" s="324"/>
      <c r="E56" s="324"/>
      <c r="F56" s="1"/>
      <c r="G56" s="1"/>
      <c r="H56" s="11"/>
      <c r="I56" s="2"/>
      <c r="J56" s="60"/>
    </row>
    <row r="57" spans="1:38" s="163" customFormat="1" x14ac:dyDescent="0.25">
      <c r="A57" s="145"/>
      <c r="B57" s="332" t="s">
        <v>91</v>
      </c>
      <c r="C57" s="333"/>
      <c r="D57" s="333"/>
      <c r="E57" s="333"/>
      <c r="F57" s="36"/>
      <c r="G57" s="73" t="s">
        <v>3</v>
      </c>
      <c r="H57" s="36"/>
      <c r="I57" s="73" t="s">
        <v>2</v>
      </c>
      <c r="J57" s="60"/>
      <c r="K57" s="145"/>
      <c r="L57" s="145"/>
      <c r="M57" s="145"/>
      <c r="N57" s="145"/>
      <c r="O57" s="145"/>
      <c r="P57" s="145"/>
      <c r="Q57" s="145"/>
      <c r="R57" s="145"/>
      <c r="S57" s="145"/>
    </row>
    <row r="58" spans="1:38" s="163" customFormat="1" ht="24.6" customHeight="1" x14ac:dyDescent="0.25">
      <c r="A58" s="145"/>
      <c r="B58" s="332"/>
      <c r="C58" s="333"/>
      <c r="D58" s="333"/>
      <c r="E58" s="333"/>
      <c r="F58" s="1"/>
      <c r="G58" s="1"/>
      <c r="H58" s="11"/>
      <c r="I58" s="2"/>
      <c r="J58" s="60"/>
      <c r="K58" s="145"/>
      <c r="L58" s="145"/>
      <c r="M58" s="145"/>
      <c r="N58" s="145"/>
      <c r="O58" s="145"/>
      <c r="P58" s="145"/>
      <c r="Q58" s="145"/>
      <c r="R58" s="145"/>
      <c r="S58" s="145"/>
    </row>
    <row r="59" spans="1:38" s="163" customFormat="1" x14ac:dyDescent="0.25">
      <c r="A59" s="162"/>
      <c r="B59" s="341" t="s">
        <v>128</v>
      </c>
      <c r="C59" s="377"/>
      <c r="D59" s="377"/>
      <c r="E59" s="377"/>
      <c r="F59" s="334"/>
      <c r="G59" s="335"/>
      <c r="H59" s="11" t="s">
        <v>124</v>
      </c>
      <c r="I59" s="2"/>
      <c r="J59" s="60"/>
      <c r="K59" s="145"/>
      <c r="L59" s="145"/>
      <c r="M59" s="145"/>
      <c r="N59" s="145"/>
      <c r="O59" s="145"/>
      <c r="P59" s="145"/>
      <c r="Q59" s="145"/>
      <c r="R59" s="145"/>
      <c r="S59" s="145"/>
    </row>
    <row r="60" spans="1:38" s="145" customFormat="1" ht="6.6" customHeight="1" x14ac:dyDescent="0.25">
      <c r="B60" s="323"/>
      <c r="C60" s="324"/>
      <c r="D60" s="324"/>
      <c r="E60" s="324"/>
      <c r="F60" s="1"/>
      <c r="G60" s="1"/>
      <c r="H60" s="11"/>
      <c r="I60" s="2"/>
      <c r="J60" s="60"/>
    </row>
    <row r="61" spans="1:38" s="163" customFormat="1" x14ac:dyDescent="0.25">
      <c r="B61" s="378" t="s">
        <v>87</v>
      </c>
      <c r="C61" s="379"/>
      <c r="D61" s="379"/>
      <c r="E61" s="380"/>
      <c r="F61" s="381" t="str">
        <f>IF(F59=0,"",IF(H57&lt;&gt;"",
MAX(F59*400,400),
MAX(F59*200,200)))</f>
        <v/>
      </c>
      <c r="G61" s="382"/>
      <c r="H61" s="11" t="s">
        <v>86</v>
      </c>
      <c r="I61" s="11"/>
      <c r="J61" s="60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</row>
    <row r="62" spans="1:38" s="163" customFormat="1" ht="7.95" customHeight="1" thickBot="1" x14ac:dyDescent="0.3">
      <c r="B62" s="64"/>
      <c r="C62" s="65"/>
      <c r="D62" s="66"/>
      <c r="E62" s="66"/>
      <c r="F62" s="66"/>
      <c r="G62" s="66"/>
      <c r="H62" s="66"/>
      <c r="I62" s="66"/>
      <c r="J62" s="67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</row>
    <row r="63" spans="1:38" s="146" customFormat="1" ht="7.2" customHeight="1" x14ac:dyDescent="0.25">
      <c r="A63" s="163"/>
      <c r="B63" s="25"/>
      <c r="C63" s="21"/>
      <c r="D63" s="23"/>
      <c r="E63" s="23"/>
      <c r="F63" s="23"/>
      <c r="G63" s="23"/>
      <c r="H63" s="23"/>
      <c r="I63" s="23"/>
      <c r="J63" s="24"/>
      <c r="K63" s="170"/>
      <c r="L63" s="180"/>
      <c r="M63" s="180"/>
      <c r="N63" s="145"/>
      <c r="O63" s="145"/>
      <c r="P63" s="145"/>
      <c r="Q63" s="145"/>
      <c r="R63" s="145"/>
      <c r="S63" s="145"/>
      <c r="T63" s="163"/>
      <c r="U63" s="327"/>
      <c r="V63" s="285"/>
      <c r="W63" s="286"/>
      <c r="X63" s="286"/>
      <c r="Y63" s="286"/>
      <c r="Z63" s="286"/>
      <c r="AA63" s="286"/>
      <c r="AB63" s="286"/>
      <c r="AC63" s="327"/>
      <c r="AD63" s="145"/>
      <c r="AE63" s="145"/>
      <c r="AF63" s="145"/>
      <c r="AG63" s="145"/>
      <c r="AH63" s="145"/>
      <c r="AI63" s="145"/>
    </row>
    <row r="64" spans="1:38" s="146" customFormat="1" x14ac:dyDescent="0.25">
      <c r="B64" s="338" t="s">
        <v>125</v>
      </c>
      <c r="C64" s="339"/>
      <c r="D64" s="339"/>
      <c r="E64" s="339"/>
      <c r="F64" s="339"/>
      <c r="G64" s="339"/>
      <c r="H64" s="339"/>
      <c r="I64" s="339"/>
      <c r="J64" s="70"/>
      <c r="K64" s="170"/>
      <c r="L64" s="180"/>
      <c r="M64" s="180"/>
      <c r="N64" s="145"/>
      <c r="O64" s="145"/>
      <c r="P64" s="145"/>
      <c r="Q64" s="145"/>
      <c r="R64" s="145"/>
      <c r="S64" s="145"/>
      <c r="T64" s="163"/>
      <c r="U64" s="327"/>
      <c r="V64" s="285"/>
      <c r="W64" s="286"/>
      <c r="X64" s="286"/>
      <c r="Y64" s="286"/>
      <c r="Z64" s="286"/>
      <c r="AA64" s="286"/>
      <c r="AB64" s="286"/>
      <c r="AC64" s="327"/>
      <c r="AD64" s="145"/>
      <c r="AE64" s="145"/>
      <c r="AF64" s="145"/>
      <c r="AG64" s="145"/>
      <c r="AH64" s="145"/>
      <c r="AI64" s="145"/>
    </row>
    <row r="65" spans="1:35" s="160" customFormat="1" ht="7.95" customHeight="1" x14ac:dyDescent="0.25">
      <c r="B65" s="74"/>
      <c r="C65" s="75"/>
      <c r="D65" s="75"/>
      <c r="E65" s="75"/>
      <c r="F65" s="76"/>
      <c r="G65" s="76"/>
      <c r="H65" s="76"/>
      <c r="I65" s="76"/>
      <c r="J65" s="77"/>
      <c r="L65" s="181"/>
      <c r="R65" s="145"/>
      <c r="S65" s="145"/>
      <c r="T65" s="163"/>
      <c r="U65" s="327"/>
      <c r="V65" s="285"/>
      <c r="W65" s="286"/>
      <c r="X65" s="286"/>
      <c r="Y65" s="286"/>
      <c r="Z65" s="286"/>
      <c r="AA65" s="286"/>
      <c r="AB65" s="286"/>
      <c r="AC65" s="327"/>
      <c r="AD65" s="145"/>
      <c r="AE65" s="145"/>
      <c r="AF65" s="145"/>
      <c r="AG65" s="145"/>
      <c r="AH65" s="145"/>
      <c r="AI65" s="145"/>
    </row>
    <row r="66" spans="1:35" s="145" customFormat="1" ht="14.4" customHeight="1" x14ac:dyDescent="0.25">
      <c r="B66" s="59" t="s">
        <v>45</v>
      </c>
      <c r="C66" s="11"/>
      <c r="D66" s="11" t="s">
        <v>113</v>
      </c>
      <c r="E66" s="11"/>
      <c r="F66" s="27" t="str">
        <f>IF($P$35="J",#REF!,IF($P$35="T",#REF!," "))</f>
        <v xml:space="preserve"> </v>
      </c>
      <c r="G66" s="426" t="str">
        <f>IF($F$35="J",'Anlage zum Antrag'!G66," ")</f>
        <v xml:space="preserve"> </v>
      </c>
      <c r="H66" s="427" t="s">
        <v>15</v>
      </c>
      <c r="I66" s="61" t="s">
        <v>72</v>
      </c>
      <c r="J66" s="60"/>
      <c r="K66" s="169"/>
      <c r="L66" s="169"/>
      <c r="M66" s="169"/>
      <c r="R66" s="151"/>
      <c r="S66" s="151"/>
      <c r="T66" s="163"/>
      <c r="U66" s="327"/>
      <c r="V66" s="285"/>
      <c r="W66" s="286"/>
      <c r="X66" s="286"/>
      <c r="Y66" s="286"/>
      <c r="Z66" s="286"/>
      <c r="AA66" s="286"/>
      <c r="AB66" s="286"/>
      <c r="AC66" s="327"/>
    </row>
    <row r="67" spans="1:35" s="145" customFormat="1" hidden="1" x14ac:dyDescent="0.25">
      <c r="B67" s="38"/>
      <c r="C67" s="27"/>
      <c r="D67" s="27"/>
      <c r="E67" s="27"/>
      <c r="F67" s="27"/>
      <c r="G67" s="78"/>
      <c r="H67" s="40"/>
      <c r="I67" s="29"/>
      <c r="J67" s="30"/>
      <c r="L67" s="163"/>
      <c r="M67" s="163"/>
      <c r="T67" s="163"/>
      <c r="U67" s="327"/>
      <c r="V67" s="285"/>
      <c r="W67" s="286"/>
      <c r="X67" s="286"/>
      <c r="Y67" s="286"/>
      <c r="Z67" s="286"/>
      <c r="AA67" s="286"/>
      <c r="AB67" s="286"/>
      <c r="AC67" s="327"/>
    </row>
    <row r="68" spans="1:35" s="145" customFormat="1" hidden="1" x14ac:dyDescent="0.25">
      <c r="B68" s="38"/>
      <c r="C68" s="27"/>
      <c r="D68" s="27"/>
      <c r="E68" s="27"/>
      <c r="F68" s="27"/>
      <c r="G68" s="78"/>
      <c r="H68" s="40"/>
      <c r="I68" s="29"/>
      <c r="J68" s="30"/>
      <c r="L68" s="163"/>
      <c r="M68" s="163"/>
      <c r="T68" s="163"/>
      <c r="U68" s="327"/>
      <c r="V68" s="285"/>
      <c r="W68" s="286"/>
      <c r="X68" s="286"/>
      <c r="Y68" s="286"/>
      <c r="Z68" s="286"/>
      <c r="AA68" s="286"/>
      <c r="AB68" s="286"/>
      <c r="AC68" s="327"/>
    </row>
    <row r="69" spans="1:35" s="145" customFormat="1" hidden="1" x14ac:dyDescent="0.25">
      <c r="B69" s="52"/>
      <c r="C69" s="57"/>
      <c r="D69" s="57"/>
      <c r="E69" s="57"/>
      <c r="F69" s="191"/>
      <c r="G69" s="428"/>
      <c r="H69" s="428"/>
      <c r="I69" s="61"/>
      <c r="J69" s="60"/>
      <c r="L69" s="163"/>
      <c r="M69" s="163"/>
      <c r="T69" s="163"/>
      <c r="U69" s="327"/>
      <c r="V69" s="285"/>
      <c r="W69" s="286"/>
      <c r="X69" s="286"/>
      <c r="Y69" s="286"/>
      <c r="Z69" s="286"/>
      <c r="AA69" s="286"/>
      <c r="AB69" s="286"/>
      <c r="AC69" s="327"/>
    </row>
    <row r="70" spans="1:35" s="145" customFormat="1" hidden="1" x14ac:dyDescent="0.25">
      <c r="B70" s="258"/>
      <c r="C70" s="259"/>
      <c r="D70" s="259"/>
      <c r="E70" s="259"/>
      <c r="F70" s="257"/>
      <c r="G70" s="260"/>
      <c r="H70" s="260"/>
      <c r="I70" s="61"/>
      <c r="J70" s="60"/>
      <c r="L70" s="163"/>
      <c r="M70" s="163"/>
      <c r="T70" s="163"/>
      <c r="U70" s="327"/>
      <c r="V70" s="285"/>
      <c r="W70" s="286"/>
      <c r="X70" s="286"/>
      <c r="Y70" s="286"/>
      <c r="Z70" s="286"/>
      <c r="AA70" s="286"/>
      <c r="AB70" s="286"/>
      <c r="AC70" s="327"/>
    </row>
    <row r="71" spans="1:35" s="145" customFormat="1" hidden="1" x14ac:dyDescent="0.25">
      <c r="B71" s="258"/>
      <c r="C71" s="259"/>
      <c r="D71" s="259"/>
      <c r="E71" s="259"/>
      <c r="F71" s="257"/>
      <c r="G71" s="260"/>
      <c r="H71" s="260"/>
      <c r="I71" s="61"/>
      <c r="J71" s="60"/>
      <c r="L71" s="163"/>
      <c r="M71" s="163"/>
      <c r="T71" s="163"/>
      <c r="U71" s="327"/>
      <c r="V71" s="285"/>
      <c r="W71" s="286"/>
      <c r="X71" s="286"/>
      <c r="Y71" s="286"/>
      <c r="Z71" s="286"/>
      <c r="AA71" s="286"/>
      <c r="AB71" s="286"/>
      <c r="AC71" s="327"/>
    </row>
    <row r="72" spans="1:35" s="151" customFormat="1" ht="7.95" customHeight="1" thickBot="1" x14ac:dyDescent="0.3">
      <c r="A72" s="164"/>
      <c r="B72" s="429"/>
      <c r="C72" s="430"/>
      <c r="D72" s="430"/>
      <c r="E72" s="430"/>
      <c r="F72" s="430"/>
      <c r="G72" s="430"/>
      <c r="H72" s="430"/>
      <c r="I72" s="430"/>
      <c r="J72" s="431"/>
      <c r="K72" s="171"/>
      <c r="L72" s="171"/>
      <c r="R72" s="145"/>
      <c r="S72" s="145"/>
      <c r="T72" s="163"/>
      <c r="U72" s="327"/>
      <c r="V72" s="285"/>
      <c r="W72" s="286"/>
      <c r="X72" s="286"/>
      <c r="Y72" s="286"/>
      <c r="Z72" s="286"/>
      <c r="AA72" s="286"/>
      <c r="AB72" s="286"/>
      <c r="AC72" s="327"/>
      <c r="AD72" s="145"/>
      <c r="AE72" s="145"/>
      <c r="AF72" s="145"/>
      <c r="AG72" s="145"/>
      <c r="AH72" s="145"/>
      <c r="AI72" s="145"/>
    </row>
    <row r="73" spans="1:35" s="145" customFormat="1" ht="7.95" customHeight="1" x14ac:dyDescent="0.25">
      <c r="B73" s="79"/>
      <c r="C73" s="80"/>
      <c r="D73" s="80"/>
      <c r="E73" s="81"/>
      <c r="F73" s="82"/>
      <c r="G73" s="83"/>
      <c r="H73" s="81"/>
      <c r="I73" s="82"/>
      <c r="J73" s="68"/>
      <c r="K73" s="169"/>
      <c r="L73" s="169"/>
      <c r="M73" s="169"/>
      <c r="T73" s="163"/>
      <c r="U73" s="327"/>
      <c r="V73" s="285"/>
      <c r="W73" s="286"/>
      <c r="X73" s="286"/>
      <c r="Y73" s="286"/>
      <c r="Z73" s="286"/>
      <c r="AA73" s="286"/>
      <c r="AB73" s="286"/>
      <c r="AC73" s="327"/>
    </row>
    <row r="74" spans="1:35" s="145" customFormat="1" ht="12.6" customHeight="1" x14ac:dyDescent="0.25">
      <c r="B74" s="338" t="s">
        <v>52</v>
      </c>
      <c r="C74" s="339"/>
      <c r="D74" s="339"/>
      <c r="E74" s="339"/>
      <c r="F74" s="339"/>
      <c r="G74" s="339"/>
      <c r="H74" s="339"/>
      <c r="I74" s="339"/>
      <c r="J74" s="84"/>
      <c r="K74" s="172"/>
      <c r="L74" s="182"/>
      <c r="M74" s="182"/>
      <c r="Q74" s="183"/>
      <c r="T74" s="163"/>
      <c r="U74" s="327"/>
      <c r="V74" s="285"/>
      <c r="W74" s="286"/>
      <c r="X74" s="286"/>
      <c r="Y74" s="286"/>
      <c r="Z74" s="286"/>
      <c r="AA74" s="286"/>
      <c r="AB74" s="286"/>
      <c r="AC74" s="327"/>
    </row>
    <row r="75" spans="1:35" s="145" customFormat="1" ht="7.95" customHeight="1" x14ac:dyDescent="0.25">
      <c r="B75" s="38"/>
      <c r="C75" s="27"/>
      <c r="D75" s="27"/>
      <c r="E75" s="27"/>
      <c r="F75" s="27"/>
      <c r="G75" s="27"/>
      <c r="H75" s="40"/>
      <c r="I75" s="29"/>
      <c r="J75" s="30"/>
      <c r="L75" s="163"/>
      <c r="M75" s="163"/>
      <c r="T75" s="163"/>
      <c r="U75" s="327"/>
      <c r="V75" s="285"/>
      <c r="W75" s="286"/>
      <c r="X75" s="286"/>
      <c r="Y75" s="286"/>
      <c r="Z75" s="286"/>
      <c r="AA75" s="286"/>
      <c r="AB75" s="286"/>
      <c r="AC75" s="327"/>
    </row>
    <row r="76" spans="1:35" s="145" customFormat="1" ht="13.2" customHeight="1" x14ac:dyDescent="0.25">
      <c r="B76" s="389" t="s">
        <v>88</v>
      </c>
      <c r="C76" s="435"/>
      <c r="D76" s="435"/>
      <c r="E76" s="436"/>
      <c r="F76" s="437"/>
      <c r="G76" s="246" t="str">
        <f>IF($F$35="J",'Anlage zum Antrag'!F75,"")</f>
        <v/>
      </c>
      <c r="H76" s="336" t="s">
        <v>53</v>
      </c>
      <c r="I76" s="434"/>
      <c r="J76" s="30"/>
      <c r="L76" s="163"/>
      <c r="M76" s="163"/>
      <c r="N76" s="169"/>
      <c r="T76" s="163"/>
      <c r="U76" s="327"/>
      <c r="V76" s="285"/>
      <c r="W76" s="286"/>
      <c r="X76" s="286"/>
      <c r="Y76" s="286"/>
      <c r="Z76" s="286"/>
      <c r="AA76" s="286"/>
      <c r="AB76" s="286"/>
      <c r="AC76" s="327"/>
    </row>
    <row r="77" spans="1:35" s="145" customFormat="1" ht="7.95" customHeight="1" x14ac:dyDescent="0.25">
      <c r="B77" s="38"/>
      <c r="C77" s="27"/>
      <c r="D77" s="27"/>
      <c r="E77" s="27"/>
      <c r="F77" s="27"/>
      <c r="G77" s="27"/>
      <c r="H77" s="40"/>
      <c r="I77" s="29"/>
      <c r="J77" s="30"/>
      <c r="L77" s="163"/>
      <c r="M77" s="163"/>
      <c r="R77" s="146"/>
      <c r="T77" s="163"/>
      <c r="U77" s="327"/>
      <c r="V77" s="285"/>
      <c r="W77" s="286"/>
      <c r="X77" s="286"/>
      <c r="Y77" s="286"/>
      <c r="Z77" s="286"/>
      <c r="AA77" s="286"/>
      <c r="AB77" s="286"/>
      <c r="AC77" s="327"/>
    </row>
    <row r="78" spans="1:35" s="145" customFormat="1" x14ac:dyDescent="0.25">
      <c r="B78" s="202"/>
      <c r="C78" s="205" t="str">
        <f>IF(G76="","",IF(G76&lt;=50,"Der Anteil an standortheimischem LH muss 
über 50 % der Bestandsfläche sein! (Nr. 5.3.5 a) und 5.3.6 a) PKW-RL)",""))</f>
        <v/>
      </c>
      <c r="D78" s="203"/>
      <c r="E78" s="244"/>
      <c r="F78" s="248"/>
      <c r="G78" s="245"/>
      <c r="H78" s="204"/>
      <c r="I78" s="204"/>
      <c r="J78" s="30"/>
      <c r="L78" s="163"/>
      <c r="M78" s="163"/>
      <c r="N78" s="169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</row>
    <row r="79" spans="1:35" s="145" customFormat="1" ht="7.95" customHeight="1" x14ac:dyDescent="0.25">
      <c r="B79" s="38"/>
      <c r="C79" s="27"/>
      <c r="D79" s="27"/>
      <c r="E79" s="27"/>
      <c r="F79" s="27"/>
      <c r="G79" s="27"/>
      <c r="H79" s="40"/>
      <c r="I79" s="29"/>
      <c r="J79" s="30"/>
      <c r="L79" s="163"/>
      <c r="M79" s="163"/>
      <c r="R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</row>
    <row r="80" spans="1:35" s="145" customFormat="1" ht="24.75" customHeight="1" thickBot="1" x14ac:dyDescent="0.3">
      <c r="A80" s="163"/>
      <c r="B80" s="344" t="s">
        <v>69</v>
      </c>
      <c r="C80" s="345"/>
      <c r="D80" s="232" t="s">
        <v>75</v>
      </c>
      <c r="E80" s="346" t="s">
        <v>97</v>
      </c>
      <c r="F80" s="347"/>
      <c r="G80" s="346" t="s">
        <v>18</v>
      </c>
      <c r="H80" s="347"/>
      <c r="I80" s="233" t="s">
        <v>17</v>
      </c>
      <c r="J80" s="85"/>
      <c r="K80" s="173"/>
      <c r="L80" s="169"/>
      <c r="M80" s="169"/>
      <c r="R80" s="146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</row>
    <row r="81" spans="1:39" s="145" customFormat="1" ht="24" customHeight="1" x14ac:dyDescent="0.25">
      <c r="B81" s="87" t="str">
        <f>IF(F35="J",'Anlage zum Antrag'!B80,"")</f>
        <v/>
      </c>
      <c r="C81" s="88" t="str">
        <f>IF(ISERROR(LOOKUP(B81,$B$154:$B$205,$C$154:$C$205))," ",LOOKUP(B81,$B$154:$B$205,$C$154:$C$205))</f>
        <v xml:space="preserve"> </v>
      </c>
      <c r="D81" s="89" t="str">
        <f>IF($F$35="J",'Anlage zum Antrag'!D80,IF($F$35="T",'Anlage zum Antrag'!D80,""))</f>
        <v/>
      </c>
      <c r="E81" s="385"/>
      <c r="F81" s="386"/>
      <c r="G81" s="387" t="str">
        <f>IF(ISERROR(LOOKUP(B81,$B$154:$B$205,$M$154:$M$205))," ",LOOKUP(B81,$B$154:$B$205,$M$154:$M$205))</f>
        <v xml:space="preserve"> </v>
      </c>
      <c r="H81" s="388"/>
      <c r="I81" s="90" t="str">
        <f>IF(E81="","",E81*G81)</f>
        <v/>
      </c>
      <c r="J81" s="12"/>
      <c r="K81" s="158"/>
      <c r="L81" s="169"/>
      <c r="M81" s="169"/>
      <c r="O81" s="179"/>
      <c r="R81" s="146"/>
    </row>
    <row r="82" spans="1:39" s="145" customFormat="1" hidden="1" x14ac:dyDescent="0.25">
      <c r="B82" s="270"/>
      <c r="C82" s="271"/>
      <c r="D82" s="272"/>
      <c r="E82" s="273"/>
      <c r="F82" s="273"/>
      <c r="G82" s="274"/>
      <c r="H82" s="274"/>
      <c r="I82" s="275" t="e">
        <f>#REF!</f>
        <v>#REF!</v>
      </c>
      <c r="J82" s="12"/>
      <c r="K82" s="158"/>
      <c r="L82" s="169"/>
      <c r="M82" s="169"/>
      <c r="O82" s="179"/>
      <c r="R82" s="146"/>
    </row>
    <row r="83" spans="1:39" s="145" customFormat="1" ht="7.2" customHeight="1" x14ac:dyDescent="0.25">
      <c r="B83" s="71"/>
      <c r="C83" s="276"/>
      <c r="D83" s="91"/>
      <c r="E83" s="91"/>
      <c r="F83" s="91"/>
      <c r="G83" s="91"/>
      <c r="H83" s="92"/>
      <c r="I83" s="93"/>
      <c r="J83" s="60"/>
      <c r="K83" s="169"/>
      <c r="L83" s="169"/>
      <c r="M83" s="169"/>
      <c r="O83" s="179"/>
    </row>
    <row r="84" spans="1:39" s="145" customFormat="1" ht="18.75" customHeight="1" x14ac:dyDescent="0.25">
      <c r="B84" s="94" t="s">
        <v>84</v>
      </c>
      <c r="C84" s="94"/>
      <c r="D84" s="94"/>
      <c r="E84" s="94"/>
      <c r="F84" s="86"/>
      <c r="G84" s="95"/>
      <c r="H84" s="96"/>
      <c r="I84" s="226">
        <f>IF(SUM(I81)=0,0,SUM(I81))</f>
        <v>0</v>
      </c>
      <c r="J84" s="97"/>
      <c r="K84" s="174"/>
      <c r="L84" s="169"/>
      <c r="M84" s="169"/>
      <c r="N84" s="146"/>
      <c r="O84" s="179"/>
      <c r="P84" s="146"/>
      <c r="Q84" s="146"/>
    </row>
    <row r="85" spans="1:39" s="169" customFormat="1" ht="6.75" customHeight="1" thickBot="1" x14ac:dyDescent="0.3">
      <c r="B85" s="240"/>
      <c r="C85" s="241"/>
      <c r="D85" s="241"/>
      <c r="E85" s="241"/>
      <c r="F85" s="432"/>
      <c r="G85" s="433"/>
      <c r="H85" s="433"/>
      <c r="I85" s="433"/>
      <c r="J85" s="224"/>
      <c r="M85" s="158"/>
      <c r="N85" s="187"/>
      <c r="O85" s="225"/>
      <c r="P85" s="187"/>
      <c r="Q85" s="187"/>
      <c r="R85" s="158"/>
      <c r="S85" s="158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58"/>
      <c r="AK85" s="158"/>
      <c r="AL85" s="158"/>
      <c r="AM85" s="158"/>
    </row>
    <row r="86" spans="1:39" s="145" customFormat="1" ht="7.95" customHeight="1" x14ac:dyDescent="0.25">
      <c r="B86" s="4"/>
      <c r="C86" s="5"/>
      <c r="D86" s="5"/>
      <c r="E86" s="5"/>
      <c r="F86" s="5"/>
      <c r="G86" s="5"/>
      <c r="H86" s="6"/>
      <c r="I86" s="7"/>
      <c r="J86" s="8"/>
      <c r="N86" s="146"/>
      <c r="O86" s="146"/>
      <c r="P86" s="146"/>
      <c r="Q86" s="146"/>
    </row>
    <row r="87" spans="1:39" s="145" customFormat="1" x14ac:dyDescent="0.25">
      <c r="B87" s="338" t="s">
        <v>79</v>
      </c>
      <c r="C87" s="339"/>
      <c r="D87" s="339"/>
      <c r="E87" s="339"/>
      <c r="F87" s="339"/>
      <c r="G87" s="339"/>
      <c r="H87" s="339"/>
      <c r="I87" s="339"/>
      <c r="J87" s="100"/>
      <c r="K87" s="172"/>
      <c r="M87" s="169"/>
      <c r="N87" s="187"/>
      <c r="Q87" s="183"/>
      <c r="T87" s="151"/>
      <c r="U87" s="151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</row>
    <row r="88" spans="1:39" s="145" customFormat="1" ht="7.95" customHeight="1" x14ac:dyDescent="0.25">
      <c r="B88" s="38"/>
      <c r="C88" s="27"/>
      <c r="D88" s="27"/>
      <c r="E88" s="27"/>
      <c r="F88" s="27"/>
      <c r="G88" s="27"/>
      <c r="H88" s="40"/>
      <c r="I88" s="29"/>
      <c r="J88" s="30"/>
      <c r="L88" s="163"/>
      <c r="M88" s="163"/>
    </row>
    <row r="89" spans="1:39" s="145" customFormat="1" x14ac:dyDescent="0.25">
      <c r="A89" s="158"/>
      <c r="B89" s="59" t="s">
        <v>70</v>
      </c>
      <c r="C89" s="9"/>
      <c r="D89" s="9"/>
      <c r="E89" s="101"/>
      <c r="F89" s="11"/>
      <c r="G89" s="351" t="str">
        <f>IF($F$35="J",'Anlage zum Antrag'!G88,"")</f>
        <v/>
      </c>
      <c r="H89" s="352"/>
      <c r="I89" s="61" t="s">
        <v>85</v>
      </c>
      <c r="J89" s="12"/>
      <c r="K89" s="158"/>
      <c r="L89" s="158"/>
      <c r="M89" s="158"/>
    </row>
    <row r="90" spans="1:39" s="145" customFormat="1" ht="7.95" customHeight="1" x14ac:dyDescent="0.25">
      <c r="B90" s="38"/>
      <c r="C90" s="27"/>
      <c r="D90" s="27"/>
      <c r="E90" s="27"/>
      <c r="F90" s="27"/>
      <c r="G90" s="27"/>
      <c r="H90" s="40"/>
      <c r="I90" s="29"/>
      <c r="J90" s="30"/>
      <c r="L90" s="163"/>
      <c r="M90" s="163"/>
    </row>
    <row r="91" spans="1:39" s="145" customFormat="1" x14ac:dyDescent="0.25">
      <c r="B91" s="59" t="s">
        <v>71</v>
      </c>
      <c r="C91" s="11"/>
      <c r="D91" s="3"/>
      <c r="E91" s="9"/>
      <c r="F91" s="102"/>
      <c r="G91" s="102"/>
      <c r="H91" s="102"/>
      <c r="I91" s="62"/>
      <c r="J91" s="60"/>
      <c r="K91" s="169"/>
      <c r="L91" s="169"/>
      <c r="M91" s="169"/>
    </row>
    <row r="92" spans="1:39" s="145" customFormat="1" ht="7.95" customHeight="1" x14ac:dyDescent="0.25">
      <c r="B92" s="38"/>
      <c r="C92" s="27"/>
      <c r="D92" s="27"/>
      <c r="E92" s="27"/>
      <c r="F92" s="27"/>
      <c r="G92" s="27"/>
      <c r="H92" s="40"/>
      <c r="I92" s="29"/>
      <c r="J92" s="30"/>
      <c r="L92" s="163"/>
      <c r="M92" s="163"/>
    </row>
    <row r="93" spans="1:39" s="145" customFormat="1" ht="31.5" customHeight="1" x14ac:dyDescent="0.25">
      <c r="B93" s="103"/>
      <c r="C93" s="353"/>
      <c r="D93" s="354"/>
      <c r="E93" s="354"/>
      <c r="F93" s="354"/>
      <c r="G93" s="354"/>
      <c r="H93" s="354"/>
      <c r="I93" s="355"/>
      <c r="J93" s="60"/>
      <c r="K93" s="169"/>
      <c r="L93" s="169"/>
      <c r="M93" s="169"/>
      <c r="R93" s="160"/>
      <c r="S93" s="160"/>
    </row>
    <row r="94" spans="1:39" s="145" customFormat="1" ht="7.95" customHeight="1" x14ac:dyDescent="0.25">
      <c r="B94" s="104"/>
      <c r="C94" s="11"/>
      <c r="D94" s="3"/>
      <c r="E94" s="105"/>
      <c r="F94" s="11"/>
      <c r="G94" s="106"/>
      <c r="H94" s="106"/>
      <c r="I94" s="106"/>
      <c r="J94" s="60"/>
      <c r="K94" s="169"/>
      <c r="L94" s="169"/>
      <c r="M94" s="169"/>
    </row>
    <row r="95" spans="1:39" s="145" customFormat="1" ht="17.25" customHeight="1" x14ac:dyDescent="0.25">
      <c r="B95" s="94" t="s">
        <v>46</v>
      </c>
      <c r="C95" s="107"/>
      <c r="D95" s="107"/>
      <c r="E95" s="107"/>
      <c r="F95" s="107"/>
      <c r="G95" s="107"/>
      <c r="H95" s="107"/>
      <c r="I95" s="227">
        <f>IF(G89="",0,G89*3)</f>
        <v>0</v>
      </c>
      <c r="J95" s="19"/>
      <c r="O95" s="188"/>
    </row>
    <row r="96" spans="1:39" s="162" customFormat="1" ht="7.5" customHeight="1" thickBot="1" x14ac:dyDescent="0.3">
      <c r="B96" s="64"/>
      <c r="C96" s="65"/>
      <c r="D96" s="66"/>
      <c r="E96" s="66"/>
      <c r="F96" s="66"/>
      <c r="G96" s="66"/>
      <c r="H96" s="66"/>
      <c r="I96" s="66"/>
      <c r="J96" s="67"/>
      <c r="M96" s="160"/>
      <c r="N96" s="160"/>
      <c r="O96" s="178"/>
      <c r="P96" s="160"/>
      <c r="Q96" s="160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60"/>
      <c r="AK96" s="160"/>
      <c r="AL96" s="160"/>
      <c r="AM96" s="160"/>
    </row>
    <row r="97" spans="1:59" s="162" customFormat="1" ht="7.8" customHeight="1" x14ac:dyDescent="0.25">
      <c r="A97"/>
      <c r="B97" s="293"/>
      <c r="C97" s="294"/>
      <c r="D97" s="294"/>
      <c r="E97" s="294"/>
      <c r="F97" s="294"/>
      <c r="G97" s="294"/>
      <c r="H97" s="295"/>
      <c r="I97" s="296"/>
      <c r="J97" s="297"/>
      <c r="M97" s="160"/>
      <c r="N97" s="160"/>
      <c r="O97" s="178"/>
      <c r="P97" s="160"/>
      <c r="Q97" s="160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60"/>
      <c r="AK97" s="160"/>
      <c r="AL97" s="160"/>
      <c r="AM97" s="160"/>
    </row>
    <row r="98" spans="1:59" customFormat="1" x14ac:dyDescent="0.25">
      <c r="B98" s="340" t="s">
        <v>105</v>
      </c>
      <c r="C98" s="339"/>
      <c r="D98" s="339"/>
      <c r="E98" s="339"/>
      <c r="F98" s="339"/>
      <c r="G98" s="339"/>
      <c r="H98" s="339"/>
      <c r="I98" s="339"/>
      <c r="J98" s="320"/>
      <c r="K98" s="162"/>
      <c r="L98" s="162"/>
      <c r="M98" s="160"/>
      <c r="N98" s="160"/>
      <c r="O98" s="178"/>
      <c r="P98" s="160"/>
      <c r="Q98" s="160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</row>
    <row r="99" spans="1:59" customFormat="1" ht="15.6" x14ac:dyDescent="0.25">
      <c r="B99" s="340" t="s">
        <v>106</v>
      </c>
      <c r="C99" s="339"/>
      <c r="D99" s="339"/>
      <c r="E99" s="339"/>
      <c r="F99" s="339"/>
      <c r="G99" s="339"/>
      <c r="H99" s="339"/>
      <c r="I99" s="339"/>
      <c r="J99" s="301"/>
      <c r="K99" s="162"/>
      <c r="L99" s="162"/>
      <c r="M99" s="160"/>
      <c r="N99" s="160"/>
      <c r="O99" s="178"/>
      <c r="P99" s="160"/>
      <c r="Q99" s="160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</row>
    <row r="100" spans="1:59" customFormat="1" ht="6.75" customHeight="1" x14ac:dyDescent="0.25">
      <c r="B100" s="302"/>
      <c r="C100" s="303"/>
      <c r="D100" s="303"/>
      <c r="E100" s="303"/>
      <c r="F100" s="303"/>
      <c r="G100" s="303"/>
      <c r="H100" s="303"/>
      <c r="I100" s="303"/>
      <c r="J100" s="304"/>
      <c r="K100" s="162"/>
      <c r="L100" s="162"/>
      <c r="M100" s="160"/>
      <c r="N100" s="160"/>
      <c r="O100" s="178"/>
      <c r="P100" s="160"/>
      <c r="Q100" s="160"/>
      <c r="R100" s="145"/>
      <c r="S100" s="145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</row>
    <row r="101" spans="1:59" customFormat="1" ht="12.6" customHeight="1" x14ac:dyDescent="0.25">
      <c r="B101" s="330" t="s">
        <v>107</v>
      </c>
      <c r="C101" s="331"/>
      <c r="D101" s="331"/>
      <c r="E101" s="331"/>
      <c r="F101" s="322"/>
      <c r="G101" s="305" t="s">
        <v>72</v>
      </c>
      <c r="H101" s="305"/>
      <c r="I101" s="305"/>
      <c r="J101" s="306"/>
      <c r="K101" s="162"/>
      <c r="L101" s="162"/>
      <c r="M101" s="160"/>
      <c r="N101" s="160"/>
      <c r="O101" s="178"/>
      <c r="P101" s="160"/>
      <c r="Q101" s="160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</row>
    <row r="102" spans="1:59" customFormat="1" ht="4.95" customHeight="1" x14ac:dyDescent="0.25">
      <c r="B102" s="308"/>
      <c r="C102" s="307"/>
      <c r="D102" s="309"/>
      <c r="E102" s="309"/>
      <c r="F102" s="309"/>
      <c r="G102" s="309"/>
      <c r="H102" s="310"/>
      <c r="I102" s="311"/>
      <c r="J102" s="306"/>
      <c r="K102" s="162"/>
      <c r="L102" s="162"/>
      <c r="M102" s="160"/>
      <c r="N102" s="160"/>
      <c r="O102" s="178"/>
      <c r="P102" s="160"/>
      <c r="Q102" s="160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</row>
    <row r="103" spans="1:59" customFormat="1" ht="15" customHeight="1" x14ac:dyDescent="0.25">
      <c r="B103" s="312" t="s">
        <v>104</v>
      </c>
      <c r="C103" s="312"/>
      <c r="D103" s="312"/>
      <c r="E103" s="321"/>
      <c r="F103" s="313"/>
      <c r="G103" s="314"/>
      <c r="H103" s="392">
        <f>IF(500*F101=0,0,750*F101)</f>
        <v>0</v>
      </c>
      <c r="I103" s="393"/>
      <c r="J103" s="315"/>
      <c r="K103" s="162"/>
      <c r="L103" s="162"/>
      <c r="M103" s="160"/>
      <c r="N103" s="160"/>
      <c r="O103" s="178"/>
      <c r="P103" s="160"/>
      <c r="Q103" s="160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</row>
    <row r="104" spans="1:59" customFormat="1" ht="6" customHeight="1" thickBot="1" x14ac:dyDescent="0.3">
      <c r="B104" s="316"/>
      <c r="C104" s="317"/>
      <c r="D104" s="317"/>
      <c r="E104" s="410"/>
      <c r="F104" s="410"/>
      <c r="G104" s="410"/>
      <c r="H104" s="410"/>
      <c r="I104" s="318"/>
      <c r="J104" s="319"/>
      <c r="K104" s="162"/>
      <c r="L104" s="162"/>
      <c r="M104" s="160"/>
      <c r="N104" s="160"/>
      <c r="O104" s="178"/>
      <c r="P104" s="160"/>
      <c r="Q104" s="160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</row>
    <row r="105" spans="1:59" s="163" customFormat="1" x14ac:dyDescent="0.25">
      <c r="B105" s="25"/>
      <c r="C105" s="21"/>
      <c r="D105" s="23"/>
      <c r="E105" s="23"/>
      <c r="F105" s="23"/>
      <c r="G105" s="23"/>
      <c r="H105" s="23"/>
      <c r="I105" s="23"/>
      <c r="J105" s="24"/>
      <c r="L105" s="169"/>
      <c r="M105" s="145"/>
      <c r="N105" s="145"/>
      <c r="O105" s="179"/>
      <c r="P105" s="145"/>
      <c r="Q105" s="145"/>
      <c r="R105" s="166"/>
      <c r="S105" s="189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</row>
    <row r="106" spans="1:59" s="167" customFormat="1" hidden="1" x14ac:dyDescent="0.25">
      <c r="B106" s="110"/>
      <c r="C106" s="111" t="s">
        <v>109</v>
      </c>
      <c r="D106" s="112"/>
      <c r="E106" s="112">
        <f>IF(G13="x",1,0)</f>
        <v>0</v>
      </c>
      <c r="F106" s="112"/>
      <c r="G106" s="112">
        <f>IF(E106=0,0,E106*I106)</f>
        <v>0</v>
      </c>
      <c r="H106" s="112"/>
      <c r="I106" s="112">
        <f>IF(F52="",0,F52)+IF(F61="",0,F61)</f>
        <v>0</v>
      </c>
      <c r="J106" s="114"/>
      <c r="K106" s="175"/>
      <c r="M106" s="189"/>
      <c r="O106" s="145"/>
      <c r="R106" s="166"/>
      <c r="S106" s="189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</row>
    <row r="107" spans="1:59" s="167" customFormat="1" hidden="1" x14ac:dyDescent="0.25">
      <c r="B107" s="110"/>
      <c r="C107" s="115"/>
      <c r="D107" s="112"/>
      <c r="E107" s="116"/>
      <c r="F107" s="112"/>
      <c r="G107" s="112"/>
      <c r="H107" s="116"/>
      <c r="I107" s="116"/>
      <c r="J107" s="114"/>
      <c r="K107" s="175"/>
      <c r="M107" s="189"/>
      <c r="O107" s="145"/>
      <c r="S107" s="189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</row>
    <row r="108" spans="1:59" s="167" customFormat="1" hidden="1" x14ac:dyDescent="0.25">
      <c r="B108" s="110"/>
      <c r="C108" s="111" t="s">
        <v>108</v>
      </c>
      <c r="D108" s="112"/>
      <c r="E108" s="112">
        <f>IF(G19="x",1,IF(G22="x",1,0))</f>
        <v>0</v>
      </c>
      <c r="F108" s="112"/>
      <c r="G108" s="112">
        <f>IF(E108=0,0,E108*I108)</f>
        <v>0</v>
      </c>
      <c r="H108" s="112"/>
      <c r="I108" s="112">
        <f>I84+I95</f>
        <v>0</v>
      </c>
      <c r="J108" s="114"/>
      <c r="K108" s="175"/>
      <c r="M108" s="189"/>
      <c r="O108" s="145"/>
      <c r="P108" s="145"/>
      <c r="Q108" s="145"/>
      <c r="S108" s="189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</row>
    <row r="109" spans="1:59" s="167" customFormat="1" hidden="1" x14ac:dyDescent="0.25">
      <c r="B109" s="110"/>
      <c r="C109" s="111"/>
      <c r="D109" s="112"/>
      <c r="E109" s="112"/>
      <c r="F109" s="112"/>
      <c r="G109" s="112"/>
      <c r="H109" s="112"/>
      <c r="I109" s="112"/>
      <c r="J109" s="114"/>
      <c r="K109" s="175"/>
      <c r="M109" s="189"/>
      <c r="O109" s="145"/>
      <c r="P109" s="145"/>
      <c r="Q109" s="145"/>
      <c r="S109" s="189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</row>
    <row r="110" spans="1:59" s="167" customFormat="1" hidden="1" x14ac:dyDescent="0.25">
      <c r="B110" s="110"/>
      <c r="C110" s="111" t="s">
        <v>110</v>
      </c>
      <c r="D110" s="112"/>
      <c r="E110" s="112">
        <f>IF(G21="x",1,IF(G27="x",1,0))</f>
        <v>0</v>
      </c>
      <c r="F110" s="112"/>
      <c r="G110" s="112">
        <f>IF(E110=0,0,E110*I110)</f>
        <v>0</v>
      </c>
      <c r="H110" s="112"/>
      <c r="I110" s="112">
        <f>H103</f>
        <v>0</v>
      </c>
      <c r="J110" s="114"/>
      <c r="K110" s="175"/>
      <c r="M110" s="189"/>
      <c r="O110" s="145"/>
      <c r="P110" s="145"/>
      <c r="Q110" s="145"/>
      <c r="S110" s="189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</row>
    <row r="111" spans="1:59" s="167" customFormat="1" hidden="1" x14ac:dyDescent="0.25">
      <c r="B111" s="110"/>
      <c r="C111" s="109"/>
      <c r="D111" s="109"/>
      <c r="E111" s="109"/>
      <c r="F111" s="109"/>
      <c r="G111" s="109"/>
      <c r="H111" s="117"/>
      <c r="I111" s="113"/>
      <c r="J111" s="114"/>
      <c r="K111" s="175"/>
      <c r="M111" s="189"/>
      <c r="S111" s="189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0"/>
      <c r="AI111" s="160"/>
    </row>
    <row r="112" spans="1:59" s="151" customFormat="1" x14ac:dyDescent="0.25">
      <c r="A112" s="168"/>
      <c r="B112" s="228" t="s">
        <v>36</v>
      </c>
      <c r="C112" s="9"/>
      <c r="D112" s="9"/>
      <c r="E112" s="239"/>
      <c r="F112" s="9"/>
      <c r="G112" s="9"/>
      <c r="H112" s="398">
        <f>SUM(G106:G108)</f>
        <v>0</v>
      </c>
      <c r="I112" s="399"/>
      <c r="J112" s="118"/>
      <c r="K112" s="176"/>
      <c r="M112" s="190"/>
      <c r="N112" s="167"/>
      <c r="O112" s="167"/>
      <c r="P112" s="167"/>
      <c r="Q112" s="167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/>
      <c r="AF112" s="160"/>
      <c r="AG112" s="160"/>
      <c r="AH112" s="160"/>
      <c r="AI112" s="160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</row>
    <row r="113" spans="1:59" s="162" customFormat="1" ht="7.2" customHeight="1" thickBot="1" x14ac:dyDescent="0.3">
      <c r="B113" s="64"/>
      <c r="C113" s="65"/>
      <c r="D113" s="66"/>
      <c r="E113" s="66"/>
      <c r="F113" s="66"/>
      <c r="G113" s="66"/>
      <c r="H113" s="66"/>
      <c r="I113" s="66"/>
      <c r="J113" s="67"/>
      <c r="M113" s="160"/>
      <c r="N113" s="160"/>
      <c r="O113" s="178"/>
      <c r="P113" s="160"/>
      <c r="Q113" s="160"/>
      <c r="R113" s="167"/>
      <c r="S113" s="145"/>
      <c r="T113" s="160"/>
      <c r="U113" s="298"/>
      <c r="V113" s="299"/>
      <c r="W113" s="299"/>
      <c r="X113" s="299"/>
      <c r="Y113" s="300"/>
      <c r="Z113" s="300"/>
      <c r="AA113" s="300"/>
      <c r="AB113" s="300"/>
      <c r="AC113" s="300"/>
      <c r="AD113"/>
      <c r="AE113"/>
      <c r="AF113"/>
      <c r="AG113"/>
      <c r="AH113"/>
      <c r="AI113"/>
      <c r="AJ113" s="160"/>
      <c r="AK113" s="160"/>
      <c r="AL113" s="160"/>
      <c r="AM113" s="160"/>
    </row>
    <row r="114" spans="1:59" s="145" customFormat="1" x14ac:dyDescent="0.25">
      <c r="B114" s="3"/>
      <c r="C114" s="3"/>
      <c r="D114" s="3"/>
      <c r="E114" s="400"/>
      <c r="F114" s="400"/>
      <c r="G114" s="400"/>
      <c r="H114" s="400"/>
      <c r="I114" s="119"/>
      <c r="J114" s="3"/>
      <c r="O114" s="179"/>
      <c r="R114" s="167"/>
      <c r="T114" s="160"/>
      <c r="U114" s="298"/>
      <c r="V114" s="299"/>
      <c r="W114" s="299"/>
      <c r="X114" s="299"/>
      <c r="Y114" s="300"/>
      <c r="Z114" s="300"/>
      <c r="AA114" s="300"/>
      <c r="AB114" s="300"/>
      <c r="AC114" s="300"/>
      <c r="AD114"/>
      <c r="AE114"/>
      <c r="AF114"/>
      <c r="AG114"/>
      <c r="AH114"/>
      <c r="AI114"/>
      <c r="AL114" s="167"/>
      <c r="AM114" s="167"/>
    </row>
    <row r="115" spans="1:59" s="145" customFormat="1" x14ac:dyDescent="0.25">
      <c r="B115" s="217" t="s">
        <v>81</v>
      </c>
      <c r="C115" s="218"/>
      <c r="D115" s="219"/>
      <c r="E115" s="219"/>
      <c r="F115" s="219"/>
      <c r="G115" s="219"/>
      <c r="H115" s="219"/>
      <c r="I115" s="220" t="s">
        <v>82</v>
      </c>
      <c r="J115" s="221"/>
      <c r="O115" s="179"/>
      <c r="R115" s="167"/>
      <c r="T115" s="160"/>
      <c r="U115" s="298"/>
      <c r="V115" s="299"/>
      <c r="W115" s="299"/>
      <c r="X115" s="299"/>
      <c r="Y115" s="300"/>
      <c r="Z115" s="300"/>
      <c r="AA115" s="300"/>
      <c r="AB115" s="300"/>
      <c r="AC115" s="300"/>
      <c r="AD115"/>
      <c r="AE115"/>
      <c r="AF115"/>
      <c r="AG115"/>
      <c r="AH115"/>
      <c r="AI115"/>
      <c r="AL115" s="167"/>
      <c r="AM115" s="167"/>
    </row>
    <row r="116" spans="1:59" s="145" customFormat="1" x14ac:dyDescent="0.25">
      <c r="B116" s="214"/>
      <c r="C116" s="211"/>
      <c r="D116" s="212"/>
      <c r="E116" s="212"/>
      <c r="F116" s="212"/>
      <c r="G116" s="212"/>
      <c r="H116" s="212"/>
      <c r="I116" s="215"/>
      <c r="J116" s="213"/>
      <c r="O116" s="179"/>
      <c r="R116" s="167"/>
      <c r="T116" s="160"/>
      <c r="U116" s="298"/>
      <c r="V116" s="299"/>
      <c r="W116" s="299"/>
      <c r="X116" s="299"/>
      <c r="Y116" s="300"/>
      <c r="Z116" s="300"/>
      <c r="AA116" s="300"/>
      <c r="AB116" s="300"/>
      <c r="AC116" s="300"/>
      <c r="AD116"/>
      <c r="AE116"/>
      <c r="AF116"/>
      <c r="AG116"/>
      <c r="AH116"/>
      <c r="AI116"/>
      <c r="AL116" s="167"/>
      <c r="AM116" s="167"/>
    </row>
    <row r="117" spans="1:59" s="145" customFormat="1" x14ac:dyDescent="0.25">
      <c r="B117" s="214"/>
      <c r="C117" s="413"/>
      <c r="D117" s="414"/>
      <c r="E117" s="414"/>
      <c r="F117" s="414"/>
      <c r="G117" s="414"/>
      <c r="H117" s="415"/>
      <c r="I117" s="414"/>
      <c r="J117" s="213"/>
      <c r="O117" s="179"/>
      <c r="R117" s="167"/>
      <c r="T117" s="160"/>
      <c r="U117" s="298"/>
      <c r="V117" s="299"/>
      <c r="W117" s="299"/>
      <c r="X117" s="299"/>
      <c r="Y117" s="300"/>
      <c r="Z117" s="300"/>
      <c r="AA117" s="300"/>
      <c r="AB117" s="300"/>
      <c r="AC117" s="300"/>
      <c r="AD117"/>
      <c r="AE117"/>
      <c r="AF117"/>
      <c r="AG117"/>
      <c r="AH117"/>
      <c r="AI117"/>
      <c r="AL117" s="167"/>
      <c r="AM117" s="167"/>
    </row>
    <row r="118" spans="1:59" s="145" customFormat="1" x14ac:dyDescent="0.25">
      <c r="B118" s="214"/>
      <c r="C118" s="413"/>
      <c r="D118" s="414"/>
      <c r="E118" s="414"/>
      <c r="F118" s="414"/>
      <c r="G118" s="414"/>
      <c r="H118" s="415"/>
      <c r="I118" s="414"/>
      <c r="J118" s="213"/>
      <c r="T118" s="160"/>
      <c r="U118" s="298"/>
      <c r="V118" s="299"/>
      <c r="W118" s="299"/>
      <c r="X118" s="299"/>
      <c r="Y118" s="300"/>
      <c r="Z118" s="300"/>
      <c r="AA118" s="300"/>
      <c r="AB118" s="300"/>
      <c r="AC118" s="300"/>
      <c r="AD118"/>
      <c r="AE118"/>
      <c r="AF118"/>
      <c r="AG118"/>
      <c r="AH118"/>
      <c r="AI118"/>
      <c r="AL118" s="167"/>
      <c r="AM118" s="167"/>
    </row>
    <row r="119" spans="1:59" s="145" customFormat="1" x14ac:dyDescent="0.25">
      <c r="B119" s="214"/>
      <c r="C119" s="442"/>
      <c r="D119" s="412"/>
      <c r="E119" s="412"/>
      <c r="F119" s="412"/>
      <c r="G119" s="412"/>
      <c r="H119" s="411"/>
      <c r="I119" s="412"/>
      <c r="J119" s="213"/>
      <c r="T119" s="160"/>
      <c r="U119" s="298"/>
      <c r="V119" s="299"/>
      <c r="W119" s="299"/>
      <c r="X119" s="299"/>
      <c r="Y119" s="300"/>
      <c r="Z119" s="300"/>
      <c r="AA119" s="300"/>
      <c r="AB119" s="300"/>
      <c r="AC119" s="300"/>
      <c r="AD119"/>
      <c r="AE119"/>
      <c r="AF119"/>
      <c r="AG119"/>
      <c r="AH119"/>
      <c r="AI119"/>
      <c r="AL119" s="167"/>
      <c r="AM119" s="167"/>
    </row>
    <row r="120" spans="1:59" s="145" customFormat="1" x14ac:dyDescent="0.25">
      <c r="B120" s="214"/>
      <c r="C120" s="442"/>
      <c r="D120" s="412"/>
      <c r="E120" s="412"/>
      <c r="F120" s="412"/>
      <c r="G120" s="412"/>
      <c r="H120" s="411"/>
      <c r="I120" s="412"/>
      <c r="J120" s="213"/>
      <c r="AL120" s="167"/>
      <c r="AM120" s="167"/>
    </row>
    <row r="121" spans="1:59" s="145" customFormat="1" x14ac:dyDescent="0.25">
      <c r="B121" s="214"/>
      <c r="C121" s="442"/>
      <c r="D121" s="412"/>
      <c r="E121" s="412"/>
      <c r="F121" s="412"/>
      <c r="G121" s="412"/>
      <c r="H121" s="411"/>
      <c r="I121" s="412"/>
      <c r="J121" s="213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L121" s="167"/>
      <c r="AM121" s="167"/>
    </row>
    <row r="122" spans="1:59" s="145" customFormat="1" x14ac:dyDescent="0.25">
      <c r="B122" s="216"/>
      <c r="C122" s="442"/>
      <c r="D122" s="412"/>
      <c r="E122" s="412"/>
      <c r="F122" s="412"/>
      <c r="G122" s="412"/>
      <c r="H122" s="411"/>
      <c r="I122" s="412"/>
      <c r="J122" s="213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L122" s="167"/>
      <c r="AM122" s="167"/>
    </row>
    <row r="123" spans="1:59" s="145" customFormat="1" ht="12" customHeight="1" x14ac:dyDescent="0.25">
      <c r="B123" s="222"/>
      <c r="C123" s="229"/>
      <c r="D123" s="230"/>
      <c r="E123" s="230"/>
      <c r="F123" s="230"/>
      <c r="G123" s="230"/>
      <c r="H123" s="231"/>
      <c r="I123" s="230"/>
      <c r="J123" s="223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L123" s="167"/>
      <c r="AM123" s="167"/>
    </row>
    <row r="124" spans="1:59" s="145" customFormat="1" ht="12" customHeight="1" x14ac:dyDescent="0.25">
      <c r="B124" s="3"/>
      <c r="C124" s="3"/>
      <c r="D124" s="3"/>
      <c r="E124" s="195"/>
      <c r="F124" s="195"/>
      <c r="G124" s="195"/>
      <c r="H124" s="195"/>
      <c r="I124" s="119"/>
      <c r="J124" s="3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L124" s="167"/>
      <c r="AM124" s="167"/>
    </row>
    <row r="125" spans="1:59" s="145" customFormat="1" ht="7.95" customHeight="1" x14ac:dyDescent="0.25">
      <c r="B125" s="4"/>
      <c r="C125" s="5"/>
      <c r="D125" s="5"/>
      <c r="E125" s="5"/>
      <c r="F125" s="5"/>
      <c r="G125" s="5"/>
      <c r="H125" s="6"/>
      <c r="I125" s="7"/>
      <c r="J125" s="8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51"/>
      <c r="AM125" s="151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</row>
    <row r="126" spans="1:59" s="145" customFormat="1" ht="13.8" x14ac:dyDescent="0.25">
      <c r="A126" s="161"/>
      <c r="B126" s="120" t="s">
        <v>83</v>
      </c>
      <c r="C126" s="121"/>
      <c r="D126" s="121"/>
      <c r="E126" s="121"/>
      <c r="F126" s="122"/>
      <c r="G126" s="122"/>
      <c r="H126" s="122"/>
      <c r="I126" s="122"/>
      <c r="J126" s="123"/>
      <c r="K126" s="177"/>
      <c r="L126" s="177"/>
      <c r="N126" s="189"/>
      <c r="O126" s="167"/>
      <c r="P126" s="167"/>
      <c r="Q126" s="167"/>
      <c r="R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</row>
    <row r="127" spans="1:59" s="145" customFormat="1" ht="6" customHeight="1" x14ac:dyDescent="0.25">
      <c r="B127" s="18"/>
      <c r="C127" s="124"/>
      <c r="D127" s="124"/>
      <c r="E127" s="124"/>
      <c r="F127" s="124"/>
      <c r="G127" s="124"/>
      <c r="H127" s="124"/>
      <c r="I127" s="124"/>
      <c r="J127" s="19"/>
      <c r="L127" s="169"/>
      <c r="N127" s="189"/>
      <c r="O127" s="179"/>
      <c r="P127" s="167"/>
      <c r="Q127" s="167"/>
      <c r="R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51"/>
      <c r="AK127" s="151"/>
      <c r="AL127" s="163"/>
      <c r="AM127" s="163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</row>
    <row r="128" spans="1:59" s="145" customFormat="1" ht="12.75" customHeight="1" x14ac:dyDescent="0.25">
      <c r="B128" s="18"/>
      <c r="C128" s="124" t="s">
        <v>27</v>
      </c>
      <c r="D128" s="126"/>
      <c r="E128" s="125"/>
      <c r="F128" s="125"/>
      <c r="G128" s="125"/>
      <c r="H128" s="125"/>
      <c r="I128" s="125"/>
      <c r="J128" s="19"/>
      <c r="N128" s="189"/>
      <c r="O128" s="167"/>
      <c r="P128" s="167"/>
      <c r="Q128" s="167"/>
      <c r="R128" s="167"/>
      <c r="T128" s="160"/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  <c r="AF128" s="160"/>
      <c r="AG128" s="160"/>
      <c r="AH128" s="160"/>
      <c r="AI128" s="160"/>
      <c r="AZ128" s="163"/>
      <c r="BA128" s="163"/>
      <c r="BB128" s="163"/>
      <c r="BC128" s="163"/>
      <c r="BD128" s="163"/>
      <c r="BE128" s="163"/>
      <c r="BF128" s="163"/>
      <c r="BG128" s="163"/>
    </row>
    <row r="129" spans="2:59" s="145" customFormat="1" ht="12.75" customHeight="1" x14ac:dyDescent="0.25">
      <c r="B129" s="18"/>
      <c r="C129" s="124" t="s">
        <v>26</v>
      </c>
      <c r="D129" s="126"/>
      <c r="E129" s="125"/>
      <c r="F129" s="125"/>
      <c r="G129" s="125"/>
      <c r="H129" s="125"/>
      <c r="I129" s="125"/>
      <c r="J129" s="19"/>
      <c r="N129" s="189"/>
      <c r="O129" s="167"/>
      <c r="P129" s="167"/>
      <c r="Q129" s="167"/>
      <c r="R129" s="167"/>
      <c r="AL129" s="163"/>
      <c r="AM129" s="163"/>
      <c r="AN129" s="163"/>
      <c r="AO129" s="163"/>
      <c r="AP129" s="163"/>
      <c r="AQ129" s="163"/>
      <c r="AR129" s="163"/>
      <c r="AS129" s="163"/>
      <c r="AT129" s="163"/>
      <c r="AU129" s="163"/>
      <c r="AV129" s="163"/>
      <c r="AW129" s="163"/>
      <c r="AX129" s="163"/>
      <c r="AY129" s="163"/>
    </row>
    <row r="130" spans="2:59" s="145" customFormat="1" ht="12.75" customHeight="1" x14ac:dyDescent="0.25">
      <c r="B130" s="18"/>
      <c r="C130" s="124" t="s">
        <v>30</v>
      </c>
      <c r="D130" s="126"/>
      <c r="E130" s="125"/>
      <c r="F130" s="125"/>
      <c r="G130" s="125"/>
      <c r="H130" s="125"/>
      <c r="I130" s="125"/>
      <c r="J130" s="19"/>
      <c r="N130" s="189"/>
      <c r="O130" s="167"/>
      <c r="P130" s="167"/>
      <c r="Q130" s="167"/>
      <c r="R130" s="167"/>
    </row>
    <row r="131" spans="2:59" s="145" customFormat="1" x14ac:dyDescent="0.25">
      <c r="B131" s="18"/>
      <c r="C131" s="124" t="s">
        <v>31</v>
      </c>
      <c r="D131" s="126"/>
      <c r="E131" s="125"/>
      <c r="F131" s="125"/>
      <c r="G131" s="125"/>
      <c r="H131" s="125"/>
      <c r="I131" s="125"/>
      <c r="J131" s="19"/>
      <c r="N131" s="189"/>
      <c r="O131" s="167"/>
      <c r="P131" s="167"/>
      <c r="Q131" s="167"/>
      <c r="R131" s="167"/>
    </row>
    <row r="132" spans="2:59" s="145" customFormat="1" ht="12.75" customHeight="1" x14ac:dyDescent="0.25">
      <c r="B132" s="18"/>
      <c r="C132" s="124" t="s">
        <v>32</v>
      </c>
      <c r="D132" s="126"/>
      <c r="E132" s="125"/>
      <c r="F132" s="125"/>
      <c r="G132" s="125"/>
      <c r="H132" s="125"/>
      <c r="I132" s="125"/>
      <c r="J132" s="19"/>
      <c r="N132" s="189"/>
      <c r="O132" s="167"/>
      <c r="P132" s="167"/>
      <c r="Q132" s="167"/>
      <c r="R132" s="167"/>
      <c r="AZ132" s="163"/>
      <c r="BA132" s="163"/>
      <c r="BB132" s="163"/>
      <c r="BC132" s="163"/>
      <c r="BD132" s="163"/>
      <c r="BE132" s="163"/>
      <c r="BF132" s="163"/>
      <c r="BG132" s="163"/>
    </row>
    <row r="133" spans="2:59" s="145" customFormat="1" ht="7.95" customHeight="1" x14ac:dyDescent="0.25">
      <c r="B133" s="18"/>
      <c r="C133" s="125"/>
      <c r="D133" s="125"/>
      <c r="E133" s="125"/>
      <c r="F133" s="125"/>
      <c r="G133" s="125"/>
      <c r="H133" s="125"/>
      <c r="I133" s="125"/>
      <c r="J133" s="19"/>
      <c r="N133" s="189"/>
      <c r="O133" s="167"/>
      <c r="P133" s="167"/>
      <c r="Q133" s="167"/>
      <c r="R133" s="167"/>
    </row>
    <row r="134" spans="2:59" s="145" customFormat="1" ht="57.75" customHeight="1" x14ac:dyDescent="0.25">
      <c r="B134" s="103"/>
      <c r="C134" s="353"/>
      <c r="D134" s="354"/>
      <c r="E134" s="354"/>
      <c r="F134" s="354"/>
      <c r="G134" s="354"/>
      <c r="H134" s="354"/>
      <c r="I134" s="355"/>
      <c r="J134" s="60"/>
      <c r="K134" s="169"/>
      <c r="L134" s="169"/>
      <c r="M134" s="169"/>
      <c r="N134" s="189"/>
      <c r="O134" s="167"/>
      <c r="P134" s="167"/>
      <c r="Q134" s="167"/>
      <c r="R134" s="167"/>
    </row>
    <row r="135" spans="2:59" s="145" customFormat="1" ht="27" customHeight="1" x14ac:dyDescent="0.25">
      <c r="B135" s="256"/>
      <c r="C135" s="443" t="s">
        <v>95</v>
      </c>
      <c r="D135" s="444"/>
      <c r="E135" s="444"/>
      <c r="F135" s="444"/>
      <c r="G135" s="444"/>
      <c r="H135" s="444"/>
      <c r="I135" s="444"/>
      <c r="J135" s="255"/>
      <c r="K135" s="169"/>
      <c r="L135" s="169"/>
      <c r="M135" s="169"/>
      <c r="N135" s="189"/>
      <c r="O135" s="167"/>
      <c r="P135" s="167"/>
      <c r="Q135" s="167"/>
      <c r="R135" s="167"/>
    </row>
    <row r="136" spans="2:59" s="145" customFormat="1" ht="7.95" customHeight="1" x14ac:dyDescent="0.25">
      <c r="B136" s="18"/>
      <c r="C136" s="132"/>
      <c r="D136" s="133"/>
      <c r="E136" s="133"/>
      <c r="F136" s="133"/>
      <c r="G136" s="133"/>
      <c r="H136" s="133"/>
      <c r="I136" s="134"/>
      <c r="J136" s="19"/>
      <c r="N136" s="189"/>
      <c r="O136" s="167"/>
      <c r="P136" s="167"/>
      <c r="Q136" s="167"/>
      <c r="R136" s="167"/>
    </row>
    <row r="137" spans="2:59" s="145" customFormat="1" x14ac:dyDescent="0.25">
      <c r="B137" s="18"/>
      <c r="C137" s="438"/>
      <c r="D137" s="439"/>
      <c r="E137" s="439"/>
      <c r="F137" s="441"/>
      <c r="G137" s="408"/>
      <c r="H137" s="408"/>
      <c r="I137" s="409"/>
      <c r="J137" s="19"/>
      <c r="N137" s="189"/>
      <c r="O137" s="167"/>
      <c r="P137" s="167"/>
      <c r="Q137" s="167"/>
      <c r="R137" s="167"/>
    </row>
    <row r="138" spans="2:59" s="145" customFormat="1" x14ac:dyDescent="0.25">
      <c r="B138" s="18"/>
      <c r="C138" s="440"/>
      <c r="D138" s="439"/>
      <c r="E138" s="439"/>
      <c r="F138" s="408"/>
      <c r="G138" s="408"/>
      <c r="H138" s="408"/>
      <c r="I138" s="409"/>
      <c r="J138" s="19"/>
      <c r="N138" s="189"/>
      <c r="O138" s="167"/>
      <c r="P138" s="167"/>
      <c r="Q138" s="167"/>
      <c r="R138" s="167"/>
    </row>
    <row r="139" spans="2:59" s="145" customFormat="1" ht="6.75" customHeight="1" x14ac:dyDescent="0.25">
      <c r="B139" s="18"/>
      <c r="C139" s="440"/>
      <c r="D139" s="439"/>
      <c r="E139" s="439"/>
      <c r="F139" s="408"/>
      <c r="G139" s="408"/>
      <c r="H139" s="408"/>
      <c r="I139" s="409"/>
      <c r="J139" s="19"/>
      <c r="N139" s="189"/>
      <c r="O139" s="167"/>
      <c r="P139" s="167"/>
      <c r="Q139" s="167"/>
      <c r="R139" s="167"/>
    </row>
    <row r="140" spans="2:59" s="145" customFormat="1" x14ac:dyDescent="0.25">
      <c r="B140" s="18"/>
      <c r="C140" s="129" t="s">
        <v>4</v>
      </c>
      <c r="D140" s="130"/>
      <c r="E140" s="130"/>
      <c r="F140" s="129"/>
      <c r="G140" s="130" t="s">
        <v>80</v>
      </c>
      <c r="H140" s="130"/>
      <c r="I140" s="131"/>
      <c r="J140" s="19"/>
      <c r="N140" s="189"/>
      <c r="O140" s="167"/>
      <c r="P140" s="167"/>
      <c r="Q140" s="167"/>
      <c r="R140" s="189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</row>
    <row r="141" spans="2:59" s="145" customFormat="1" ht="9" customHeight="1" x14ac:dyDescent="0.25">
      <c r="B141" s="13"/>
      <c r="C141" s="127"/>
      <c r="D141" s="127"/>
      <c r="E141" s="127"/>
      <c r="F141" s="127"/>
      <c r="G141" s="394"/>
      <c r="H141" s="394"/>
      <c r="I141" s="394"/>
      <c r="J141" s="17"/>
      <c r="N141" s="189"/>
      <c r="O141" s="167"/>
      <c r="P141" s="167"/>
      <c r="Q141" s="167"/>
      <c r="R141" s="166"/>
      <c r="S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</row>
    <row r="142" spans="2:59" s="145" customFormat="1" ht="7.5" customHeight="1" x14ac:dyDescent="0.25">
      <c r="B142" s="4"/>
      <c r="C142" s="5"/>
      <c r="D142" s="5"/>
      <c r="E142" s="5"/>
      <c r="F142" s="5"/>
      <c r="G142" s="5"/>
      <c r="H142" s="6"/>
      <c r="I142" s="7"/>
      <c r="J142" s="8"/>
      <c r="N142" s="189"/>
      <c r="O142" s="167"/>
      <c r="P142" s="167"/>
      <c r="Q142" s="167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</row>
    <row r="143" spans="2:59" s="145" customFormat="1" ht="6.75" customHeight="1" x14ac:dyDescent="0.25">
      <c r="B143" s="18"/>
      <c r="C143" s="3"/>
      <c r="D143" s="3"/>
      <c r="E143" s="128"/>
      <c r="F143" s="128"/>
      <c r="G143" s="128"/>
      <c r="H143" s="128"/>
      <c r="I143" s="119"/>
      <c r="J143" s="19"/>
      <c r="N143" s="189"/>
      <c r="O143" s="167"/>
      <c r="P143" s="167"/>
      <c r="Q143" s="167"/>
      <c r="S143" s="167"/>
    </row>
    <row r="144" spans="2:59" s="145" customFormat="1" ht="13.5" customHeight="1" x14ac:dyDescent="0.25">
      <c r="B144" s="18"/>
      <c r="C144" s="69"/>
      <c r="D144" s="69"/>
      <c r="E144" s="69"/>
      <c r="F144" s="69"/>
      <c r="G144" s="69"/>
      <c r="H144" s="69"/>
      <c r="I144" s="69"/>
      <c r="J144" s="19"/>
    </row>
    <row r="145" spans="1:35" s="145" customFormat="1" x14ac:dyDescent="0.25">
      <c r="A145" s="163"/>
      <c r="B145" s="33" t="s">
        <v>5</v>
      </c>
      <c r="C145" s="108"/>
      <c r="D145" s="108"/>
      <c r="E145" s="108"/>
      <c r="F145" s="108"/>
      <c r="G145" s="108"/>
      <c r="H145" s="108"/>
      <c r="I145" s="108"/>
      <c r="J145" s="30"/>
      <c r="K145" s="163"/>
      <c r="L145" s="163"/>
    </row>
    <row r="146" spans="1:35" s="145" customFormat="1" x14ac:dyDescent="0.25">
      <c r="A146" s="163"/>
      <c r="B146" s="33"/>
      <c r="C146" s="108"/>
      <c r="D146" s="108"/>
      <c r="E146" s="108"/>
      <c r="F146" s="108"/>
      <c r="G146" s="108"/>
      <c r="H146" s="108"/>
      <c r="I146" s="108"/>
      <c r="J146" s="30"/>
      <c r="K146" s="163"/>
      <c r="L146" s="163"/>
    </row>
    <row r="147" spans="1:35" s="145" customFormat="1" x14ac:dyDescent="0.25">
      <c r="A147" s="163"/>
      <c r="B147" s="33"/>
      <c r="C147" s="135" t="s">
        <v>20</v>
      </c>
      <c r="D147" s="136"/>
      <c r="E147" s="137"/>
      <c r="F147" s="108"/>
      <c r="G147" s="72"/>
      <c r="H147" s="72"/>
      <c r="I147" s="72"/>
      <c r="J147" s="30"/>
      <c r="K147" s="163"/>
      <c r="L147" s="163"/>
    </row>
    <row r="148" spans="1:35" s="145" customFormat="1" x14ac:dyDescent="0.25">
      <c r="B148" s="13"/>
      <c r="C148" s="127"/>
      <c r="D148" s="127"/>
      <c r="E148" s="127"/>
      <c r="F148" s="127"/>
      <c r="G148" s="394"/>
      <c r="H148" s="394"/>
      <c r="I148" s="394"/>
      <c r="J148" s="17"/>
    </row>
    <row r="149" spans="1:35" x14ac:dyDescent="0.25">
      <c r="H149" s="155"/>
      <c r="I149" s="156"/>
      <c r="L149" s="145"/>
      <c r="M149" s="145"/>
      <c r="N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</row>
    <row r="150" spans="1:35" hidden="1" x14ac:dyDescent="0.25"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</row>
    <row r="151" spans="1:35" s="145" customFormat="1" hidden="1" x14ac:dyDescent="0.25">
      <c r="C151" s="146"/>
      <c r="D151" s="146"/>
      <c r="E151" s="146"/>
      <c r="F151" s="146"/>
      <c r="G151" s="147"/>
      <c r="H151" s="147"/>
      <c r="I151" s="147"/>
      <c r="M151" s="147"/>
      <c r="N151" s="262"/>
      <c r="O151" s="263"/>
    </row>
    <row r="152" spans="1:35" s="145" customFormat="1" hidden="1" x14ac:dyDescent="0.25">
      <c r="A152" s="149"/>
      <c r="B152" s="149"/>
      <c r="C152" s="146"/>
      <c r="D152" s="146"/>
      <c r="E152" s="146"/>
      <c r="F152" s="146"/>
      <c r="G152" s="147"/>
      <c r="H152" s="147"/>
      <c r="I152" s="147"/>
      <c r="M152" s="147"/>
      <c r="N152" s="262"/>
      <c r="O152" s="263"/>
    </row>
    <row r="153" spans="1:35" s="145" customFormat="1" hidden="1" x14ac:dyDescent="0.25">
      <c r="A153" s="149"/>
      <c r="B153" s="149"/>
      <c r="C153" s="146"/>
      <c r="D153" s="146"/>
      <c r="E153" s="146"/>
      <c r="F153" s="146"/>
      <c r="G153" s="147"/>
      <c r="H153" s="147"/>
      <c r="I153" s="147"/>
      <c r="M153" s="147"/>
      <c r="N153" s="262"/>
      <c r="O153" s="263"/>
    </row>
    <row r="154" spans="1:35" s="145" customFormat="1" hidden="1" x14ac:dyDescent="0.25">
      <c r="C154" s="146" t="s">
        <v>39</v>
      </c>
      <c r="D154" s="146"/>
      <c r="E154" s="146"/>
      <c r="F154" s="146"/>
      <c r="G154" s="147"/>
      <c r="H154" s="147"/>
      <c r="I154" s="147"/>
      <c r="M154" s="147"/>
      <c r="N154" s="262"/>
      <c r="O154" s="263"/>
    </row>
    <row r="155" spans="1:35" s="145" customFormat="1" hidden="1" x14ac:dyDescent="0.25">
      <c r="A155" s="149"/>
      <c r="B155" s="149">
        <v>1</v>
      </c>
      <c r="C155" s="146"/>
      <c r="D155" s="146"/>
      <c r="E155" s="146"/>
      <c r="F155" s="146"/>
      <c r="G155" s="147"/>
      <c r="H155" s="147"/>
      <c r="I155" s="147"/>
      <c r="M155" s="147"/>
      <c r="N155" s="262"/>
      <c r="O155" s="263"/>
    </row>
    <row r="156" spans="1:35" s="145" customFormat="1" hidden="1" x14ac:dyDescent="0.25">
      <c r="A156" s="149"/>
      <c r="B156" s="149">
        <v>2</v>
      </c>
      <c r="C156" s="146"/>
      <c r="D156" s="146"/>
      <c r="E156" s="146"/>
      <c r="F156" s="146"/>
      <c r="G156" s="147"/>
      <c r="H156" s="147"/>
      <c r="I156" s="147"/>
      <c r="M156" s="147"/>
      <c r="N156" s="262"/>
      <c r="O156" s="263"/>
    </row>
    <row r="157" spans="1:35" s="145" customFormat="1" hidden="1" x14ac:dyDescent="0.25">
      <c r="A157" s="149"/>
      <c r="B157" s="149">
        <v>3</v>
      </c>
      <c r="C157" s="146"/>
      <c r="D157" s="146"/>
      <c r="E157" s="146"/>
      <c r="F157" s="146"/>
      <c r="G157" s="147"/>
      <c r="H157" s="147"/>
      <c r="I157" s="147"/>
      <c r="M157" s="147"/>
      <c r="N157" s="262"/>
      <c r="O157" s="263"/>
    </row>
    <row r="158" spans="1:35" s="145" customFormat="1" hidden="1" x14ac:dyDescent="0.25">
      <c r="A158" s="149"/>
      <c r="B158" s="149">
        <v>4</v>
      </c>
      <c r="C158" s="146"/>
      <c r="D158" s="146"/>
      <c r="E158" s="146"/>
      <c r="F158" s="146"/>
      <c r="G158" s="147"/>
      <c r="H158" s="147"/>
      <c r="I158" s="147"/>
      <c r="M158" s="147"/>
      <c r="N158" s="262"/>
      <c r="O158" s="263"/>
    </row>
    <row r="159" spans="1:35" s="145" customFormat="1" hidden="1" x14ac:dyDescent="0.25">
      <c r="A159" s="149"/>
      <c r="B159" s="149">
        <v>5</v>
      </c>
      <c r="C159" s="146"/>
      <c r="D159" s="146"/>
      <c r="E159" s="146"/>
      <c r="F159" s="146"/>
      <c r="G159" s="147"/>
      <c r="H159" s="147"/>
      <c r="I159" s="147"/>
      <c r="M159" s="147"/>
      <c r="N159" s="262"/>
      <c r="O159" s="263"/>
    </row>
    <row r="160" spans="1:35" s="145" customFormat="1" hidden="1" x14ac:dyDescent="0.25">
      <c r="A160" s="149"/>
      <c r="B160" s="149">
        <v>6</v>
      </c>
      <c r="C160" s="146"/>
      <c r="D160" s="146"/>
      <c r="E160" s="146"/>
      <c r="F160" s="146"/>
      <c r="G160" s="147"/>
      <c r="H160" s="147"/>
      <c r="I160" s="147"/>
      <c r="M160" s="147"/>
      <c r="N160" s="262"/>
      <c r="O160" s="263"/>
    </row>
    <row r="161" spans="1:35" s="145" customFormat="1" hidden="1" x14ac:dyDescent="0.25">
      <c r="A161" s="149"/>
      <c r="B161" s="149">
        <v>7</v>
      </c>
      <c r="C161" s="146"/>
      <c r="D161" s="146"/>
      <c r="E161" s="146"/>
      <c r="F161" s="146"/>
      <c r="G161" s="147"/>
      <c r="H161" s="147"/>
      <c r="I161" s="147"/>
      <c r="M161" s="147"/>
      <c r="N161" s="262"/>
      <c r="O161" s="263"/>
    </row>
    <row r="162" spans="1:35" s="145" customFormat="1" hidden="1" x14ac:dyDescent="0.25">
      <c r="A162" s="149"/>
      <c r="B162" s="149">
        <v>8</v>
      </c>
      <c r="C162" s="146"/>
      <c r="D162" s="146"/>
      <c r="E162" s="146"/>
      <c r="F162" s="146"/>
      <c r="G162" s="147"/>
      <c r="H162" s="147"/>
      <c r="I162" s="147"/>
      <c r="M162" s="147"/>
      <c r="N162" s="262"/>
      <c r="O162" s="263"/>
    </row>
    <row r="163" spans="1:35" s="145" customFormat="1" hidden="1" x14ac:dyDescent="0.25">
      <c r="C163" s="146" t="s">
        <v>99</v>
      </c>
      <c r="D163" s="146"/>
      <c r="E163" s="146"/>
      <c r="F163" s="146"/>
      <c r="G163" s="147"/>
      <c r="H163" s="147"/>
      <c r="I163" s="147"/>
      <c r="J163" s="147"/>
      <c r="K163" s="147"/>
      <c r="L163" s="147"/>
      <c r="M163" s="148" t="s">
        <v>18</v>
      </c>
      <c r="N163" s="148"/>
      <c r="O163" s="148"/>
      <c r="R163" s="147"/>
      <c r="S163" s="147"/>
    </row>
    <row r="164" spans="1:35" s="145" customFormat="1" hidden="1" x14ac:dyDescent="0.25">
      <c r="B164" s="149">
        <v>9</v>
      </c>
      <c r="C164" s="146"/>
      <c r="D164" s="146"/>
      <c r="E164" s="146"/>
      <c r="F164" s="146"/>
      <c r="G164" s="147"/>
      <c r="H164" s="147"/>
      <c r="I164" s="147"/>
      <c r="J164" s="147"/>
      <c r="K164" s="147"/>
      <c r="L164" s="147"/>
      <c r="M164" s="148"/>
      <c r="N164" s="148"/>
      <c r="O164" s="148"/>
      <c r="R164" s="147"/>
      <c r="S164" s="147"/>
      <c r="T164" s="157"/>
      <c r="U164" s="157"/>
      <c r="V164" s="157"/>
      <c r="W164" s="157"/>
      <c r="X164" s="157"/>
      <c r="Y164" s="157"/>
      <c r="Z164" s="157"/>
      <c r="AA164" s="157"/>
      <c r="AB164" s="157"/>
      <c r="AC164" s="157"/>
      <c r="AD164" s="157"/>
      <c r="AE164" s="157"/>
      <c r="AF164" s="157"/>
      <c r="AG164" s="157"/>
      <c r="AH164" s="157"/>
      <c r="AI164" s="157"/>
    </row>
    <row r="165" spans="1:35" s="145" customFormat="1" hidden="1" x14ac:dyDescent="0.25">
      <c r="B165" s="149">
        <v>10</v>
      </c>
      <c r="C165" s="146" t="s">
        <v>54</v>
      </c>
      <c r="D165" s="146"/>
      <c r="E165" s="146"/>
      <c r="F165" s="146"/>
      <c r="G165" s="149">
        <v>10</v>
      </c>
      <c r="H165" s="147"/>
      <c r="I165" s="147"/>
      <c r="J165" s="147"/>
      <c r="K165" s="147"/>
      <c r="L165" s="147"/>
      <c r="M165" s="150">
        <v>750</v>
      </c>
      <c r="N165" s="150"/>
      <c r="O165" s="150"/>
      <c r="P165" s="151"/>
      <c r="R165" s="147"/>
      <c r="S165" s="147"/>
      <c r="T165" s="157"/>
      <c r="U165" s="157"/>
      <c r="V165" s="157"/>
      <c r="W165" s="157"/>
      <c r="X165" s="157"/>
      <c r="Y165" s="157"/>
      <c r="Z165" s="157"/>
      <c r="AA165" s="157"/>
      <c r="AB165" s="157"/>
      <c r="AC165" s="157"/>
      <c r="AD165" s="157"/>
      <c r="AE165" s="157"/>
      <c r="AF165" s="157"/>
      <c r="AG165" s="157"/>
      <c r="AH165" s="157"/>
      <c r="AI165" s="157"/>
    </row>
    <row r="166" spans="1:35" s="145" customFormat="1" hidden="1" x14ac:dyDescent="0.25">
      <c r="B166" s="149"/>
      <c r="C166" s="146" t="s">
        <v>99</v>
      </c>
      <c r="D166" s="146"/>
      <c r="E166" s="146"/>
      <c r="F166" s="146"/>
      <c r="G166" s="149"/>
      <c r="H166" s="147"/>
      <c r="I166" s="147"/>
      <c r="J166" s="147"/>
      <c r="K166" s="147"/>
      <c r="L166" s="147"/>
      <c r="M166" s="148" t="s">
        <v>18</v>
      </c>
      <c r="N166" s="148"/>
      <c r="O166" s="148"/>
      <c r="P166" s="151"/>
      <c r="R166" s="147"/>
      <c r="S166" s="147"/>
    </row>
    <row r="167" spans="1:35" s="145" customFormat="1" hidden="1" x14ac:dyDescent="0.25">
      <c r="B167" s="149">
        <v>11</v>
      </c>
      <c r="C167" s="146" t="s">
        <v>55</v>
      </c>
      <c r="D167" s="146"/>
      <c r="E167" s="146"/>
      <c r="F167" s="146"/>
      <c r="G167" s="149">
        <v>11</v>
      </c>
      <c r="H167" s="147"/>
      <c r="I167" s="147"/>
      <c r="J167" s="147"/>
      <c r="K167" s="147"/>
      <c r="L167" s="147"/>
      <c r="M167" s="150">
        <v>1600</v>
      </c>
      <c r="N167" s="150"/>
      <c r="O167" s="150"/>
      <c r="P167" s="151"/>
      <c r="R167" s="147"/>
      <c r="S167" s="147"/>
    </row>
    <row r="168" spans="1:35" s="145" customFormat="1" hidden="1" x14ac:dyDescent="0.25">
      <c r="B168" s="149"/>
      <c r="C168" s="146"/>
      <c r="D168" s="146"/>
      <c r="E168" s="146"/>
      <c r="F168" s="146"/>
      <c r="G168" s="149"/>
      <c r="H168" s="147"/>
      <c r="I168" s="147"/>
      <c r="J168" s="147"/>
      <c r="K168" s="147"/>
      <c r="L168" s="147"/>
      <c r="M168" s="150"/>
      <c r="N168" s="150"/>
      <c r="O168" s="150"/>
      <c r="P168" s="151"/>
      <c r="R168" s="147"/>
      <c r="S168" s="147"/>
    </row>
    <row r="169" spans="1:35" s="145" customFormat="1" hidden="1" x14ac:dyDescent="0.25">
      <c r="B169" s="152"/>
      <c r="C169" s="146"/>
      <c r="D169" s="146"/>
      <c r="E169" s="146"/>
      <c r="F169" s="146"/>
      <c r="G169" s="147"/>
      <c r="H169" s="147"/>
      <c r="I169" s="147"/>
      <c r="J169" s="147"/>
      <c r="K169" s="147"/>
      <c r="L169" s="147"/>
      <c r="M169" s="148" t="s">
        <v>18</v>
      </c>
      <c r="N169" s="148"/>
      <c r="O169" s="148"/>
      <c r="P169" s="151"/>
      <c r="R169" s="147"/>
      <c r="S169" s="147"/>
    </row>
    <row r="170" spans="1:35" s="145" customFormat="1" hidden="1" x14ac:dyDescent="0.25">
      <c r="B170" s="147" t="s">
        <v>40</v>
      </c>
      <c r="C170" s="146" t="s">
        <v>100</v>
      </c>
      <c r="D170" s="146"/>
      <c r="E170" s="146"/>
      <c r="F170" s="146"/>
      <c r="G170" s="147" t="s">
        <v>40</v>
      </c>
      <c r="H170" s="147" t="s">
        <v>43</v>
      </c>
      <c r="I170" s="147"/>
      <c r="J170" s="147"/>
      <c r="K170" s="147"/>
      <c r="L170" s="147"/>
      <c r="M170" s="153" t="s">
        <v>56</v>
      </c>
      <c r="N170" s="153"/>
      <c r="O170" s="153"/>
      <c r="P170" s="250"/>
      <c r="R170" s="147"/>
      <c r="S170" s="147"/>
    </row>
    <row r="171" spans="1:35" s="145" customFormat="1" hidden="1" x14ac:dyDescent="0.25">
      <c r="B171" s="147">
        <v>11</v>
      </c>
      <c r="C171" s="146"/>
      <c r="D171" s="146"/>
      <c r="E171" s="146"/>
      <c r="F171" s="146"/>
      <c r="G171" s="147"/>
      <c r="H171" s="147"/>
      <c r="I171" s="147"/>
      <c r="J171" s="147"/>
      <c r="K171" s="147"/>
      <c r="L171" s="147"/>
      <c r="M171" s="153"/>
      <c r="N171" s="153"/>
      <c r="O171" s="153"/>
      <c r="P171" s="250"/>
      <c r="R171" s="147"/>
      <c r="S171" s="147"/>
    </row>
    <row r="172" spans="1:35" s="145" customFormat="1" hidden="1" x14ac:dyDescent="0.25">
      <c r="B172" s="147">
        <v>12</v>
      </c>
      <c r="C172" s="146" t="s">
        <v>57</v>
      </c>
      <c r="D172" s="146"/>
      <c r="E172" s="146"/>
      <c r="F172" s="146"/>
      <c r="G172" s="147">
        <v>12</v>
      </c>
      <c r="H172" s="147" t="s">
        <v>42</v>
      </c>
      <c r="I172" s="147"/>
      <c r="J172" s="147"/>
      <c r="K172" s="147"/>
      <c r="L172" s="147"/>
      <c r="M172" s="150">
        <v>14000</v>
      </c>
      <c r="N172" s="150"/>
      <c r="O172" s="150"/>
      <c r="P172" s="154"/>
      <c r="R172" s="147"/>
      <c r="S172" s="147"/>
    </row>
    <row r="173" spans="1:35" s="145" customFormat="1" hidden="1" x14ac:dyDescent="0.25">
      <c r="B173" s="147">
        <v>13</v>
      </c>
      <c r="C173" s="146" t="s">
        <v>58</v>
      </c>
      <c r="D173" s="146"/>
      <c r="E173" s="146"/>
      <c r="F173" s="146"/>
      <c r="G173" s="147">
        <v>13</v>
      </c>
      <c r="H173" s="147" t="s">
        <v>42</v>
      </c>
      <c r="I173" s="147"/>
      <c r="J173" s="147"/>
      <c r="K173" s="147"/>
      <c r="L173" s="147"/>
      <c r="M173" s="150">
        <v>13900</v>
      </c>
      <c r="N173" s="150"/>
      <c r="O173" s="150"/>
      <c r="P173" s="154"/>
      <c r="R173" s="147"/>
      <c r="S173" s="147"/>
    </row>
    <row r="174" spans="1:35" s="145" customFormat="1" hidden="1" x14ac:dyDescent="0.25">
      <c r="B174" s="147">
        <v>14</v>
      </c>
      <c r="C174" s="146" t="s">
        <v>76</v>
      </c>
      <c r="D174" s="146"/>
      <c r="E174" s="146"/>
      <c r="F174" s="146"/>
      <c r="G174" s="147">
        <v>14</v>
      </c>
      <c r="H174" s="147" t="s">
        <v>41</v>
      </c>
      <c r="I174" s="147"/>
      <c r="J174" s="147"/>
      <c r="K174" s="147"/>
      <c r="L174" s="147"/>
      <c r="M174" s="150">
        <v>12300</v>
      </c>
      <c r="N174" s="150"/>
      <c r="O174" s="150"/>
      <c r="P174" s="154"/>
      <c r="R174" s="147"/>
      <c r="S174" s="147"/>
    </row>
    <row r="175" spans="1:35" s="145" customFormat="1" hidden="1" x14ac:dyDescent="0.25">
      <c r="B175" s="147">
        <v>15</v>
      </c>
      <c r="C175" s="146" t="s">
        <v>121</v>
      </c>
      <c r="L175" s="157"/>
      <c r="M175" s="157"/>
    </row>
    <row r="176" spans="1:35" s="145" customFormat="1" hidden="1" x14ac:dyDescent="0.25">
      <c r="B176" s="147">
        <v>16</v>
      </c>
      <c r="C176" s="146" t="s">
        <v>121</v>
      </c>
      <c r="L176" s="157"/>
      <c r="M176" s="157"/>
    </row>
    <row r="177" spans="2:19" s="145" customFormat="1" hidden="1" x14ac:dyDescent="0.25">
      <c r="B177" s="147">
        <v>17</v>
      </c>
      <c r="C177" s="146" t="s">
        <v>121</v>
      </c>
      <c r="L177" s="157"/>
      <c r="M177" s="157"/>
    </row>
    <row r="178" spans="2:19" s="145" customFormat="1" hidden="1" x14ac:dyDescent="0.25">
      <c r="B178" s="147">
        <v>18</v>
      </c>
      <c r="C178" s="146" t="s">
        <v>121</v>
      </c>
      <c r="L178" s="157"/>
      <c r="M178" s="157"/>
    </row>
    <row r="179" spans="2:19" s="145" customFormat="1" hidden="1" x14ac:dyDescent="0.25">
      <c r="B179" s="147">
        <v>19</v>
      </c>
      <c r="C179" s="146" t="s">
        <v>121</v>
      </c>
      <c r="L179" s="157"/>
      <c r="M179" s="157"/>
    </row>
    <row r="180" spans="2:19" s="145" customFormat="1" hidden="1" x14ac:dyDescent="0.25">
      <c r="B180" s="147">
        <v>20</v>
      </c>
      <c r="C180" s="146" t="s">
        <v>59</v>
      </c>
      <c r="D180" s="146"/>
      <c r="E180" s="146"/>
      <c r="F180" s="146"/>
      <c r="G180" s="147">
        <v>20</v>
      </c>
      <c r="H180" s="147" t="s">
        <v>42</v>
      </c>
      <c r="I180" s="147"/>
      <c r="J180" s="147"/>
      <c r="K180" s="147"/>
      <c r="L180" s="147"/>
      <c r="M180" s="150">
        <v>12200</v>
      </c>
      <c r="N180" s="150"/>
      <c r="O180" s="150"/>
      <c r="P180" s="154"/>
      <c r="R180" s="147"/>
      <c r="S180" s="147"/>
    </row>
    <row r="181" spans="2:19" s="145" customFormat="1" hidden="1" x14ac:dyDescent="0.25">
      <c r="B181" s="147">
        <v>21</v>
      </c>
      <c r="C181" s="146" t="s">
        <v>60</v>
      </c>
      <c r="D181" s="146"/>
      <c r="E181" s="146"/>
      <c r="F181" s="146"/>
      <c r="G181" s="147">
        <v>21</v>
      </c>
      <c r="H181" s="147" t="s">
        <v>41</v>
      </c>
      <c r="I181" s="147"/>
      <c r="J181" s="147"/>
      <c r="K181" s="147"/>
      <c r="L181" s="147"/>
      <c r="M181" s="150">
        <v>13400</v>
      </c>
      <c r="N181" s="150"/>
      <c r="O181" s="150"/>
      <c r="P181" s="154"/>
      <c r="R181" s="147"/>
      <c r="S181" s="147"/>
    </row>
    <row r="182" spans="2:19" s="145" customFormat="1" hidden="1" x14ac:dyDescent="0.25">
      <c r="B182" s="147">
        <v>22</v>
      </c>
      <c r="C182" s="146" t="s">
        <v>121</v>
      </c>
      <c r="L182" s="157"/>
      <c r="M182" s="157"/>
    </row>
    <row r="183" spans="2:19" s="145" customFormat="1" hidden="1" x14ac:dyDescent="0.25">
      <c r="B183" s="147">
        <v>23</v>
      </c>
      <c r="C183" s="146" t="s">
        <v>61</v>
      </c>
      <c r="D183" s="146"/>
      <c r="E183" s="146"/>
      <c r="F183" s="146"/>
      <c r="G183" s="147">
        <v>23</v>
      </c>
      <c r="H183" s="147" t="s">
        <v>42</v>
      </c>
      <c r="I183" s="147"/>
      <c r="J183" s="147"/>
      <c r="K183" s="147"/>
      <c r="L183" s="147"/>
      <c r="M183" s="150">
        <v>12800</v>
      </c>
      <c r="N183" s="150"/>
      <c r="O183" s="150"/>
      <c r="P183" s="154"/>
      <c r="R183" s="147"/>
      <c r="S183" s="147"/>
    </row>
    <row r="184" spans="2:19" s="145" customFormat="1" hidden="1" x14ac:dyDescent="0.25">
      <c r="B184" s="147">
        <v>24</v>
      </c>
      <c r="C184" s="146" t="s">
        <v>121</v>
      </c>
      <c r="L184" s="157"/>
      <c r="M184" s="157"/>
    </row>
    <row r="185" spans="2:19" s="145" customFormat="1" hidden="1" x14ac:dyDescent="0.25">
      <c r="B185" s="147">
        <v>25</v>
      </c>
      <c r="C185" s="146" t="s">
        <v>121</v>
      </c>
      <c r="L185" s="157"/>
      <c r="M185" s="157"/>
    </row>
    <row r="186" spans="2:19" s="145" customFormat="1" hidden="1" x14ac:dyDescent="0.25">
      <c r="B186" s="147">
        <v>26</v>
      </c>
      <c r="C186" s="146" t="s">
        <v>121</v>
      </c>
    </row>
    <row r="187" spans="2:19" s="145" customFormat="1" hidden="1" x14ac:dyDescent="0.25">
      <c r="B187" s="147">
        <v>27</v>
      </c>
      <c r="C187" s="146" t="s">
        <v>62</v>
      </c>
      <c r="D187" s="146"/>
      <c r="E187" s="146"/>
      <c r="F187" s="146"/>
      <c r="G187" s="147">
        <v>27</v>
      </c>
      <c r="H187" s="147" t="s">
        <v>41</v>
      </c>
      <c r="I187" s="147"/>
      <c r="J187" s="147"/>
      <c r="K187" s="147"/>
      <c r="L187" s="147"/>
      <c r="M187" s="150">
        <v>11100</v>
      </c>
      <c r="N187" s="150"/>
      <c r="O187" s="150"/>
      <c r="P187" s="154"/>
      <c r="R187" s="147"/>
      <c r="S187" s="147"/>
    </row>
    <row r="188" spans="2:19" s="145" customFormat="1" hidden="1" x14ac:dyDescent="0.25">
      <c r="B188" s="147">
        <v>28</v>
      </c>
      <c r="C188" s="146" t="s">
        <v>63</v>
      </c>
      <c r="D188" s="146"/>
      <c r="E188" s="146"/>
      <c r="F188" s="146"/>
      <c r="G188" s="147">
        <v>28</v>
      </c>
      <c r="H188" s="147" t="s">
        <v>41</v>
      </c>
      <c r="I188" s="147"/>
      <c r="J188" s="147"/>
      <c r="K188" s="147"/>
      <c r="L188" s="147"/>
      <c r="M188" s="150">
        <v>11300</v>
      </c>
      <c r="N188" s="150"/>
      <c r="O188" s="150"/>
      <c r="P188" s="154"/>
      <c r="R188" s="147"/>
      <c r="S188" s="147"/>
    </row>
    <row r="189" spans="2:19" s="145" customFormat="1" hidden="1" x14ac:dyDescent="0.25">
      <c r="B189" s="147">
        <v>29</v>
      </c>
      <c r="C189" s="146" t="s">
        <v>64</v>
      </c>
      <c r="D189" s="146"/>
      <c r="E189" s="146"/>
      <c r="F189" s="146"/>
      <c r="G189" s="147">
        <v>29</v>
      </c>
      <c r="H189" s="147" t="s">
        <v>41</v>
      </c>
      <c r="I189" s="147"/>
      <c r="J189" s="147"/>
      <c r="K189" s="147"/>
      <c r="L189" s="147"/>
      <c r="M189" s="150">
        <v>11000</v>
      </c>
      <c r="N189" s="150"/>
      <c r="O189" s="150"/>
      <c r="P189" s="154"/>
      <c r="R189" s="147"/>
      <c r="S189" s="147"/>
    </row>
    <row r="190" spans="2:19" s="145" customFormat="1" hidden="1" x14ac:dyDescent="0.25">
      <c r="B190" s="147">
        <v>30</v>
      </c>
      <c r="C190" s="146" t="s">
        <v>121</v>
      </c>
    </row>
    <row r="191" spans="2:19" s="145" customFormat="1" hidden="1" x14ac:dyDescent="0.25">
      <c r="B191" s="147">
        <v>31</v>
      </c>
      <c r="C191" s="146" t="s">
        <v>65</v>
      </c>
      <c r="D191" s="146"/>
      <c r="E191" s="146"/>
      <c r="F191" s="146"/>
      <c r="G191" s="147">
        <v>31</v>
      </c>
      <c r="H191" s="147" t="s">
        <v>41</v>
      </c>
      <c r="I191" s="147"/>
      <c r="J191" s="147"/>
      <c r="K191" s="147"/>
      <c r="L191" s="147"/>
      <c r="M191" s="150">
        <v>11000</v>
      </c>
      <c r="N191" s="150"/>
      <c r="O191" s="150"/>
      <c r="P191" s="154"/>
      <c r="R191" s="147"/>
      <c r="S191" s="147"/>
    </row>
    <row r="192" spans="2:19" s="145" customFormat="1" hidden="1" x14ac:dyDescent="0.25">
      <c r="B192" s="147">
        <v>32</v>
      </c>
      <c r="C192" s="146" t="s">
        <v>66</v>
      </c>
      <c r="D192" s="146"/>
      <c r="E192" s="146"/>
      <c r="F192" s="146"/>
      <c r="G192" s="147">
        <v>32</v>
      </c>
      <c r="H192" s="147" t="s">
        <v>41</v>
      </c>
      <c r="I192" s="147"/>
      <c r="J192" s="147"/>
      <c r="K192" s="147"/>
      <c r="L192" s="147"/>
      <c r="M192" s="150">
        <v>11400</v>
      </c>
      <c r="N192" s="150"/>
      <c r="O192" s="150"/>
      <c r="P192" s="154"/>
      <c r="R192" s="147"/>
      <c r="S192" s="147"/>
    </row>
    <row r="193" spans="2:19" s="145" customFormat="1" hidden="1" x14ac:dyDescent="0.25">
      <c r="B193" s="147">
        <v>33</v>
      </c>
      <c r="C193" s="146" t="s">
        <v>121</v>
      </c>
    </row>
    <row r="194" spans="2:19" s="145" customFormat="1" hidden="1" x14ac:dyDescent="0.25">
      <c r="B194" s="147">
        <v>34</v>
      </c>
      <c r="C194" s="146" t="s">
        <v>121</v>
      </c>
    </row>
    <row r="195" spans="2:19" s="145" customFormat="1" hidden="1" x14ac:dyDescent="0.25">
      <c r="B195" s="147">
        <v>35</v>
      </c>
      <c r="C195" s="146" t="s">
        <v>121</v>
      </c>
    </row>
    <row r="196" spans="2:19" s="145" customFormat="1" hidden="1" x14ac:dyDescent="0.25">
      <c r="B196" s="147">
        <v>36</v>
      </c>
      <c r="C196" s="146" t="s">
        <v>121</v>
      </c>
    </row>
    <row r="197" spans="2:19" s="145" customFormat="1" hidden="1" x14ac:dyDescent="0.25">
      <c r="B197" s="147">
        <v>37</v>
      </c>
      <c r="C197" s="146" t="s">
        <v>121</v>
      </c>
    </row>
    <row r="198" spans="2:19" s="145" customFormat="1" hidden="1" x14ac:dyDescent="0.25">
      <c r="B198" s="147">
        <v>38</v>
      </c>
      <c r="C198" s="146" t="s">
        <v>121</v>
      </c>
    </row>
    <row r="199" spans="2:19" s="145" customFormat="1" hidden="1" x14ac:dyDescent="0.25">
      <c r="B199" s="147">
        <v>39</v>
      </c>
      <c r="C199" s="146" t="s">
        <v>121</v>
      </c>
    </row>
    <row r="200" spans="2:19" s="145" customFormat="1" hidden="1" x14ac:dyDescent="0.25">
      <c r="B200" s="147">
        <v>40</v>
      </c>
      <c r="C200" s="146" t="s">
        <v>67</v>
      </c>
      <c r="D200" s="146"/>
      <c r="E200" s="146"/>
      <c r="F200" s="146"/>
      <c r="G200" s="147">
        <v>40</v>
      </c>
      <c r="H200" s="147" t="s">
        <v>42</v>
      </c>
      <c r="I200" s="147"/>
      <c r="J200" s="147"/>
      <c r="K200" s="147"/>
      <c r="L200" s="147"/>
      <c r="M200" s="150">
        <v>6900</v>
      </c>
      <c r="N200" s="150"/>
      <c r="O200" s="150"/>
      <c r="P200" s="154"/>
      <c r="R200" s="147"/>
      <c r="S200" s="147"/>
    </row>
    <row r="201" spans="2:19" s="145" customFormat="1" hidden="1" x14ac:dyDescent="0.25">
      <c r="B201" s="147">
        <v>41</v>
      </c>
      <c r="C201" s="146" t="s">
        <v>121</v>
      </c>
    </row>
    <row r="202" spans="2:19" s="145" customFormat="1" hidden="1" x14ac:dyDescent="0.25">
      <c r="B202" s="147">
        <v>42</v>
      </c>
      <c r="C202" s="146" t="s">
        <v>121</v>
      </c>
    </row>
    <row r="203" spans="2:19" s="145" customFormat="1" hidden="1" x14ac:dyDescent="0.25">
      <c r="B203" s="147">
        <v>43</v>
      </c>
      <c r="C203" s="146" t="s">
        <v>121</v>
      </c>
    </row>
    <row r="204" spans="2:19" s="145" customFormat="1" hidden="1" x14ac:dyDescent="0.25">
      <c r="B204" s="147">
        <v>44</v>
      </c>
      <c r="C204" s="146" t="s">
        <v>68</v>
      </c>
      <c r="D204" s="146"/>
      <c r="E204" s="146"/>
      <c r="F204" s="146"/>
      <c r="G204" s="147">
        <v>44</v>
      </c>
      <c r="H204" s="147" t="s">
        <v>41</v>
      </c>
      <c r="I204" s="147"/>
      <c r="J204" s="147"/>
      <c r="K204" s="147"/>
      <c r="L204" s="147"/>
      <c r="M204" s="150">
        <v>3600</v>
      </c>
      <c r="N204" s="150"/>
      <c r="O204" s="150"/>
      <c r="P204" s="154"/>
      <c r="R204" s="147"/>
      <c r="S204" s="147"/>
    </row>
    <row r="205" spans="2:19" s="145" customFormat="1" hidden="1" x14ac:dyDescent="0.25">
      <c r="B205" s="147">
        <v>45</v>
      </c>
      <c r="C205" s="146" t="s">
        <v>121</v>
      </c>
    </row>
    <row r="206" spans="2:19" s="145" customFormat="1" hidden="1" x14ac:dyDescent="0.25"/>
    <row r="207" spans="2:19" s="145" customFormat="1" hidden="1" x14ac:dyDescent="0.25">
      <c r="B207" s="147">
        <v>44</v>
      </c>
      <c r="C207" s="146" t="s">
        <v>68</v>
      </c>
      <c r="D207" s="146"/>
      <c r="E207" s="146"/>
      <c r="F207" s="146"/>
      <c r="G207" s="147">
        <v>44</v>
      </c>
      <c r="H207" s="147" t="s">
        <v>41</v>
      </c>
      <c r="I207" s="147"/>
      <c r="J207" s="147"/>
      <c r="K207" s="147"/>
      <c r="L207" s="147"/>
      <c r="M207" s="150">
        <v>3600</v>
      </c>
      <c r="N207" s="150"/>
      <c r="O207" s="150"/>
      <c r="P207" s="154"/>
      <c r="R207" s="147"/>
      <c r="S207" s="147"/>
    </row>
    <row r="208" spans="2:19" s="145" customFormat="1" hidden="1" x14ac:dyDescent="0.25">
      <c r="B208" s="147">
        <v>45</v>
      </c>
      <c r="C208" s="146" t="s">
        <v>121</v>
      </c>
      <c r="D208" s="146"/>
      <c r="E208" s="146"/>
      <c r="F208" s="146"/>
      <c r="G208" s="147">
        <v>45</v>
      </c>
      <c r="H208" s="147"/>
      <c r="I208" s="147"/>
      <c r="J208" s="147"/>
      <c r="K208" s="147"/>
      <c r="L208" s="147"/>
      <c r="M208" s="150"/>
      <c r="N208" s="150"/>
      <c r="O208" s="150"/>
      <c r="P208" s="154"/>
      <c r="R208" s="147"/>
      <c r="S208" s="147"/>
    </row>
    <row r="209" spans="2:19" s="145" customFormat="1" hidden="1" x14ac:dyDescent="0.25">
      <c r="B209" s="147">
        <v>46</v>
      </c>
      <c r="C209" s="146"/>
      <c r="D209" s="146"/>
      <c r="E209" s="146"/>
      <c r="F209" s="146"/>
      <c r="G209" s="147">
        <v>46</v>
      </c>
      <c r="H209" s="147"/>
      <c r="I209" s="147"/>
      <c r="J209" s="147"/>
      <c r="K209" s="147"/>
      <c r="L209" s="147"/>
      <c r="M209" s="150"/>
      <c r="N209" s="150"/>
      <c r="O209" s="150"/>
      <c r="P209" s="154"/>
      <c r="R209" s="147"/>
      <c r="S209" s="147"/>
    </row>
    <row r="210" spans="2:19" s="145" customFormat="1" hidden="1" x14ac:dyDescent="0.25">
      <c r="B210" s="147">
        <v>47</v>
      </c>
      <c r="C210" s="146"/>
      <c r="D210" s="146"/>
      <c r="E210" s="146"/>
      <c r="F210" s="146"/>
      <c r="G210" s="147"/>
      <c r="H210" s="147"/>
      <c r="I210" s="147"/>
      <c r="J210" s="147"/>
      <c r="K210" s="147"/>
      <c r="L210" s="147"/>
      <c r="M210" s="150"/>
      <c r="N210" s="150"/>
      <c r="O210" s="150"/>
      <c r="P210" s="154"/>
      <c r="R210" s="147"/>
      <c r="S210" s="147"/>
    </row>
    <row r="211" spans="2:19" s="145" customFormat="1" hidden="1" x14ac:dyDescent="0.25">
      <c r="B211" s="147">
        <v>48</v>
      </c>
      <c r="C211" s="146"/>
      <c r="D211" s="146"/>
      <c r="E211" s="146"/>
      <c r="F211" s="146"/>
      <c r="G211" s="147"/>
      <c r="H211" s="147"/>
      <c r="I211" s="147"/>
      <c r="J211" s="147"/>
      <c r="K211" s="147"/>
      <c r="L211" s="147"/>
      <c r="M211" s="150"/>
      <c r="N211" s="150"/>
      <c r="O211" s="150"/>
      <c r="P211" s="154"/>
      <c r="R211" s="147"/>
      <c r="S211" s="147"/>
    </row>
    <row r="212" spans="2:19" s="145" customFormat="1" hidden="1" x14ac:dyDescent="0.25">
      <c r="B212" s="147">
        <v>49</v>
      </c>
    </row>
    <row r="213" spans="2:19" s="145" customFormat="1" hidden="1" x14ac:dyDescent="0.25">
      <c r="B213" s="147">
        <v>50</v>
      </c>
    </row>
    <row r="214" spans="2:19" s="145" customFormat="1" hidden="1" x14ac:dyDescent="0.25">
      <c r="B214" s="147">
        <v>51</v>
      </c>
    </row>
    <row r="215" spans="2:19" s="145" customFormat="1" hidden="1" x14ac:dyDescent="0.25">
      <c r="B215" s="147">
        <v>52</v>
      </c>
    </row>
    <row r="216" spans="2:19" s="145" customFormat="1" hidden="1" x14ac:dyDescent="0.25">
      <c r="B216" s="147">
        <v>53</v>
      </c>
    </row>
    <row r="217" spans="2:19" s="145" customFormat="1" hidden="1" x14ac:dyDescent="0.25">
      <c r="B217" s="147">
        <v>54</v>
      </c>
    </row>
    <row r="218" spans="2:19" s="145" customFormat="1" hidden="1" x14ac:dyDescent="0.25">
      <c r="B218" s="147">
        <v>55</v>
      </c>
    </row>
    <row r="219" spans="2:19" s="145" customFormat="1" hidden="1" x14ac:dyDescent="0.25">
      <c r="B219" s="147">
        <v>56</v>
      </c>
    </row>
    <row r="220" spans="2:19" s="145" customFormat="1" hidden="1" x14ac:dyDescent="0.25">
      <c r="B220" s="147">
        <v>57</v>
      </c>
    </row>
    <row r="221" spans="2:19" s="145" customFormat="1" hidden="1" x14ac:dyDescent="0.25">
      <c r="B221" s="147">
        <v>58</v>
      </c>
    </row>
    <row r="222" spans="2:19" s="145" customFormat="1" hidden="1" x14ac:dyDescent="0.25">
      <c r="B222" s="147">
        <v>59</v>
      </c>
    </row>
    <row r="223" spans="2:19" s="145" customFormat="1" hidden="1" x14ac:dyDescent="0.25">
      <c r="B223" s="147">
        <v>60</v>
      </c>
    </row>
    <row r="224" spans="2:19" s="145" customFormat="1" hidden="1" x14ac:dyDescent="0.25">
      <c r="B224" s="147">
        <v>61</v>
      </c>
    </row>
    <row r="225" spans="2:2" s="145" customFormat="1" hidden="1" x14ac:dyDescent="0.25">
      <c r="B225" s="147">
        <v>62</v>
      </c>
    </row>
    <row r="226" spans="2:2" s="145" customFormat="1" hidden="1" x14ac:dyDescent="0.25">
      <c r="B226" s="147">
        <v>63</v>
      </c>
    </row>
    <row r="227" spans="2:2" s="145" customFormat="1" hidden="1" x14ac:dyDescent="0.25">
      <c r="B227" s="147">
        <v>64</v>
      </c>
    </row>
    <row r="228" spans="2:2" s="145" customFormat="1" hidden="1" x14ac:dyDescent="0.25">
      <c r="B228" s="147">
        <v>65</v>
      </c>
    </row>
    <row r="229" spans="2:2" s="145" customFormat="1" hidden="1" x14ac:dyDescent="0.25">
      <c r="B229" s="147">
        <v>66</v>
      </c>
    </row>
    <row r="230" spans="2:2" s="145" customFormat="1" hidden="1" x14ac:dyDescent="0.25">
      <c r="B230" s="147">
        <v>67</v>
      </c>
    </row>
    <row r="231" spans="2:2" s="145" customFormat="1" hidden="1" x14ac:dyDescent="0.25">
      <c r="B231" s="147">
        <v>68</v>
      </c>
    </row>
    <row r="232" spans="2:2" s="145" customFormat="1" x14ac:dyDescent="0.25"/>
    <row r="233" spans="2:2" s="145" customFormat="1" x14ac:dyDescent="0.25"/>
    <row r="234" spans="2:2" s="145" customFormat="1" x14ac:dyDescent="0.25"/>
    <row r="235" spans="2:2" s="145" customFormat="1" x14ac:dyDescent="0.25"/>
    <row r="236" spans="2:2" s="145" customFormat="1" x14ac:dyDescent="0.25"/>
    <row r="237" spans="2:2" s="145" customFormat="1" x14ac:dyDescent="0.25"/>
    <row r="238" spans="2:2" s="145" customFormat="1" x14ac:dyDescent="0.25"/>
    <row r="239" spans="2:2" s="145" customFormat="1" x14ac:dyDescent="0.25"/>
    <row r="240" spans="2:2" s="145" customFormat="1" x14ac:dyDescent="0.25"/>
    <row r="241" spans="20:35" s="145" customFormat="1" x14ac:dyDescent="0.25"/>
    <row r="242" spans="20:35" s="145" customFormat="1" x14ac:dyDescent="0.25"/>
    <row r="243" spans="20:35" s="145" customFormat="1" x14ac:dyDescent="0.25"/>
    <row r="244" spans="20:35" s="145" customFormat="1" x14ac:dyDescent="0.25"/>
    <row r="245" spans="20:35" s="145" customFormat="1" x14ac:dyDescent="0.25"/>
    <row r="246" spans="20:35" x14ac:dyDescent="0.25">
      <c r="T246" s="145"/>
      <c r="U246" s="145"/>
      <c r="V246" s="145"/>
      <c r="W246" s="145"/>
      <c r="X246" s="145"/>
      <c r="Y246" s="145"/>
      <c r="Z246" s="145"/>
      <c r="AA246" s="145"/>
      <c r="AB246" s="145"/>
      <c r="AC246" s="145"/>
      <c r="AD246" s="145"/>
      <c r="AE246" s="145"/>
      <c r="AF246" s="145"/>
      <c r="AG246" s="145"/>
      <c r="AH246" s="145"/>
      <c r="AI246" s="145"/>
    </row>
    <row r="247" spans="20:35" x14ac:dyDescent="0.25">
      <c r="T247" s="145"/>
      <c r="U247" s="145"/>
      <c r="V247" s="145"/>
      <c r="W247" s="145"/>
      <c r="X247" s="145"/>
      <c r="Y247" s="145"/>
      <c r="Z247" s="145"/>
      <c r="AA247" s="145"/>
      <c r="AB247" s="145"/>
      <c r="AC247" s="145"/>
      <c r="AD247" s="145"/>
      <c r="AE247" s="145"/>
      <c r="AF247" s="145"/>
      <c r="AG247" s="145"/>
      <c r="AH247" s="145"/>
      <c r="AI247" s="145"/>
    </row>
    <row r="248" spans="20:35" x14ac:dyDescent="0.25">
      <c r="T248" s="145"/>
      <c r="U248" s="145"/>
      <c r="V248" s="145"/>
      <c r="W248" s="145"/>
      <c r="X248" s="145"/>
      <c r="Y248" s="145"/>
      <c r="Z248" s="145"/>
      <c r="AA248" s="145"/>
      <c r="AB248" s="145"/>
      <c r="AC248" s="145"/>
      <c r="AD248" s="145"/>
      <c r="AE248" s="145"/>
      <c r="AF248" s="145"/>
      <c r="AG248" s="145"/>
      <c r="AH248" s="145"/>
      <c r="AI248" s="145"/>
    </row>
    <row r="249" spans="20:35" x14ac:dyDescent="0.25">
      <c r="T249" s="145"/>
      <c r="U249" s="145"/>
      <c r="V249" s="145"/>
      <c r="W249" s="145"/>
      <c r="X249" s="145"/>
      <c r="Y249" s="145"/>
      <c r="Z249" s="145"/>
      <c r="AA249" s="145"/>
      <c r="AB249" s="145"/>
      <c r="AC249" s="145"/>
      <c r="AD249" s="145"/>
      <c r="AE249" s="145"/>
      <c r="AF249" s="145"/>
      <c r="AG249" s="145"/>
      <c r="AH249" s="145"/>
      <c r="AI249" s="145"/>
    </row>
    <row r="250" spans="20:35" x14ac:dyDescent="0.25">
      <c r="T250" s="145"/>
      <c r="U250" s="145"/>
      <c r="V250" s="145"/>
      <c r="W250" s="145"/>
      <c r="X250" s="145"/>
      <c r="Y250" s="145"/>
      <c r="Z250" s="145"/>
      <c r="AA250" s="145"/>
      <c r="AB250" s="145"/>
      <c r="AC250" s="145"/>
      <c r="AD250" s="145"/>
      <c r="AE250" s="145"/>
      <c r="AF250" s="145"/>
      <c r="AG250" s="145"/>
      <c r="AH250" s="145"/>
      <c r="AI250" s="145"/>
    </row>
    <row r="251" spans="20:35" x14ac:dyDescent="0.25">
      <c r="T251" s="145"/>
      <c r="U251" s="145"/>
      <c r="V251" s="145"/>
      <c r="W251" s="145"/>
      <c r="X251" s="145"/>
      <c r="Y251" s="145"/>
      <c r="Z251" s="145"/>
      <c r="AA251" s="145"/>
      <c r="AB251" s="145"/>
      <c r="AC251" s="145"/>
      <c r="AD251" s="145"/>
      <c r="AE251" s="145"/>
      <c r="AF251" s="145"/>
      <c r="AG251" s="145"/>
      <c r="AH251" s="145"/>
      <c r="AI251" s="145"/>
    </row>
    <row r="252" spans="20:35" x14ac:dyDescent="0.25">
      <c r="T252" s="145"/>
      <c r="U252" s="145"/>
      <c r="V252" s="145"/>
      <c r="W252" s="145"/>
      <c r="X252" s="145"/>
      <c r="Y252" s="145"/>
      <c r="Z252" s="145"/>
      <c r="AA252" s="145"/>
      <c r="AB252" s="145"/>
      <c r="AC252" s="145"/>
      <c r="AD252" s="145"/>
      <c r="AE252" s="145"/>
      <c r="AF252" s="145"/>
      <c r="AG252" s="145"/>
      <c r="AH252" s="145"/>
      <c r="AI252" s="145"/>
    </row>
    <row r="253" spans="20:35" x14ac:dyDescent="0.25">
      <c r="T253" s="145"/>
      <c r="U253" s="145"/>
      <c r="V253" s="145"/>
      <c r="W253" s="145"/>
      <c r="X253" s="145"/>
      <c r="Y253" s="145"/>
      <c r="Z253" s="145"/>
      <c r="AA253" s="145"/>
      <c r="AB253" s="145"/>
      <c r="AC253" s="145"/>
      <c r="AD253" s="145"/>
      <c r="AE253" s="145"/>
      <c r="AF253" s="145"/>
      <c r="AG253" s="145"/>
      <c r="AH253" s="145"/>
      <c r="AI253" s="145"/>
    </row>
    <row r="254" spans="20:35" x14ac:dyDescent="0.25">
      <c r="T254" s="145"/>
      <c r="U254" s="145"/>
      <c r="V254" s="145"/>
      <c r="W254" s="145"/>
      <c r="X254" s="145"/>
      <c r="Y254" s="145"/>
      <c r="Z254" s="145"/>
      <c r="AA254" s="145"/>
      <c r="AB254" s="145"/>
      <c r="AC254" s="145"/>
      <c r="AD254" s="145"/>
      <c r="AE254" s="145"/>
      <c r="AF254" s="145"/>
      <c r="AG254" s="145"/>
      <c r="AH254" s="145"/>
      <c r="AI254" s="145"/>
    </row>
    <row r="255" spans="20:35" x14ac:dyDescent="0.25">
      <c r="T255" s="145"/>
      <c r="U255" s="145"/>
      <c r="V255" s="145"/>
      <c r="W255" s="145"/>
      <c r="X255" s="145"/>
      <c r="Y255" s="145"/>
      <c r="Z255" s="145"/>
      <c r="AA255" s="145"/>
      <c r="AB255" s="145"/>
      <c r="AC255" s="145"/>
      <c r="AD255" s="145"/>
      <c r="AE255" s="145"/>
      <c r="AF255" s="145"/>
      <c r="AG255" s="145"/>
      <c r="AH255" s="145"/>
      <c r="AI255" s="145"/>
    </row>
    <row r="256" spans="20:35" x14ac:dyDescent="0.25">
      <c r="T256" s="145"/>
      <c r="U256" s="145"/>
      <c r="V256" s="145"/>
      <c r="W256" s="145"/>
      <c r="X256" s="145"/>
      <c r="Y256" s="145"/>
      <c r="Z256" s="145"/>
      <c r="AA256" s="145"/>
      <c r="AB256" s="145"/>
      <c r="AC256" s="145"/>
      <c r="AD256" s="145"/>
      <c r="AE256" s="145"/>
      <c r="AF256" s="145"/>
      <c r="AG256" s="145"/>
      <c r="AH256" s="145"/>
      <c r="AI256" s="145"/>
    </row>
    <row r="257" spans="20:35" x14ac:dyDescent="0.25">
      <c r="T257" s="145"/>
      <c r="U257" s="145"/>
      <c r="V257" s="145"/>
      <c r="W257" s="145"/>
      <c r="X257" s="145"/>
      <c r="Y257" s="145"/>
      <c r="Z257" s="145"/>
      <c r="AA257" s="145"/>
      <c r="AB257" s="145"/>
      <c r="AC257" s="145"/>
      <c r="AD257" s="145"/>
      <c r="AE257" s="145"/>
      <c r="AF257" s="145"/>
      <c r="AG257" s="145"/>
      <c r="AH257" s="145"/>
      <c r="AI257" s="145"/>
    </row>
    <row r="258" spans="20:35" x14ac:dyDescent="0.25"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145"/>
      <c r="AE258" s="145"/>
      <c r="AF258" s="145"/>
      <c r="AG258" s="145"/>
      <c r="AH258" s="145"/>
      <c r="AI258" s="145"/>
    </row>
    <row r="259" spans="20:35" x14ac:dyDescent="0.25"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145"/>
      <c r="AE259" s="145"/>
      <c r="AF259" s="145"/>
      <c r="AG259" s="145"/>
      <c r="AH259" s="145"/>
      <c r="AI259" s="145"/>
    </row>
    <row r="260" spans="20:35" x14ac:dyDescent="0.25"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</row>
  </sheetData>
  <sheetProtection algorithmName="SHA-512" hashValue="+Vdw/upqFw0RDcQ7ich6rKyjm4wAlE4Iuwuyz3cUhY9c/en3H/CLpIkQWuCkv5iuNmpBojbrRNiUJXJIsj6Qeg==" saltValue="31oTWwZb7lRTXansIIzd4g==" spinCount="100000" sheet="1" objects="1" scenarios="1"/>
  <mergeCells count="67">
    <mergeCell ref="G148:I148"/>
    <mergeCell ref="H76:I76"/>
    <mergeCell ref="B76:F76"/>
    <mergeCell ref="B80:C80"/>
    <mergeCell ref="C137:E139"/>
    <mergeCell ref="F137:I139"/>
    <mergeCell ref="C119:G119"/>
    <mergeCell ref="H119:I119"/>
    <mergeCell ref="C120:G120"/>
    <mergeCell ref="H120:I120"/>
    <mergeCell ref="C121:G121"/>
    <mergeCell ref="H121:I121"/>
    <mergeCell ref="C134:I134"/>
    <mergeCell ref="G141:I141"/>
    <mergeCell ref="C135:I135"/>
    <mergeCell ref="C122:G122"/>
    <mergeCell ref="E114:H114"/>
    <mergeCell ref="B64:I64"/>
    <mergeCell ref="G66:H66"/>
    <mergeCell ref="E80:F80"/>
    <mergeCell ref="G80:H80"/>
    <mergeCell ref="G69:H69"/>
    <mergeCell ref="B72:J72"/>
    <mergeCell ref="E81:F81"/>
    <mergeCell ref="G81:H81"/>
    <mergeCell ref="H103:I103"/>
    <mergeCell ref="E104:H104"/>
    <mergeCell ref="B98:I98"/>
    <mergeCell ref="H112:I112"/>
    <mergeCell ref="B99:I99"/>
    <mergeCell ref="B101:E101"/>
    <mergeCell ref="F85:I85"/>
    <mergeCell ref="G6:I6"/>
    <mergeCell ref="E33:F33"/>
    <mergeCell ref="H33:I33"/>
    <mergeCell ref="F37:I37"/>
    <mergeCell ref="F39:I39"/>
    <mergeCell ref="D8:I8"/>
    <mergeCell ref="B35:E35"/>
    <mergeCell ref="B13:D13"/>
    <mergeCell ref="B19:E19"/>
    <mergeCell ref="B22:F22"/>
    <mergeCell ref="B25:F25"/>
    <mergeCell ref="B15:F15"/>
    <mergeCell ref="B48:E48"/>
    <mergeCell ref="B50:E50"/>
    <mergeCell ref="F50:G50"/>
    <mergeCell ref="F41:I41"/>
    <mergeCell ref="F43:I43"/>
    <mergeCell ref="B46:I46"/>
    <mergeCell ref="H122:I122"/>
    <mergeCell ref="C117:G117"/>
    <mergeCell ref="H117:I117"/>
    <mergeCell ref="C118:G118"/>
    <mergeCell ref="H118:I118"/>
    <mergeCell ref="B52:E52"/>
    <mergeCell ref="F52:G52"/>
    <mergeCell ref="G89:H89"/>
    <mergeCell ref="C93:I93"/>
    <mergeCell ref="B87:I87"/>
    <mergeCell ref="F61:G61"/>
    <mergeCell ref="B61:E61"/>
    <mergeCell ref="B74:I74"/>
    <mergeCell ref="B55:I55"/>
    <mergeCell ref="B59:E59"/>
    <mergeCell ref="F59:G59"/>
    <mergeCell ref="B57:E58"/>
  </mergeCells>
  <pageMargins left="0.7" right="0.7" top="0.78740157499999996" bottom="0.78740157499999996" header="0.3" footer="0.3"/>
  <pageSetup paperSize="9" scale="86" orientation="portrait" r:id="rId1"/>
  <rowBreaks count="1" manualBreakCount="1">
    <brk id="85" max="9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146D0A105DD440BF8C490A5BFA6D2C" ma:contentTypeVersion="19" ma:contentTypeDescription="Ein neues Dokument erstellen." ma:contentTypeScope="" ma:versionID="543890b2fedc1c3f222adbb8e3c80ae7">
  <xsd:schema xmlns:xsd="http://www.w3.org/2001/XMLSchema" xmlns:xs="http://www.w3.org/2001/XMLSchema" xmlns:p="http://schemas.microsoft.com/office/2006/metadata/properties" xmlns:ns1="http://schemas.microsoft.com/sharepoint/v3" xmlns:ns2="271ca5f0-84cb-4b6e-9b4f-90b946af5809" xmlns:ns3="399b44f0-3234-46c9-af8e-78c8439c83e3" targetNamespace="http://schemas.microsoft.com/office/2006/metadata/properties" ma:root="true" ma:fieldsID="964a642eedfb6596183f0388b5d411ad" ns1:_="" ns2:_="" ns3:_="">
    <xsd:import namespace="http://schemas.microsoft.com/sharepoint/v3"/>
    <xsd:import namespace="271ca5f0-84cb-4b6e-9b4f-90b946af5809"/>
    <xsd:import namespace="399b44f0-3234-46c9-af8e-78c8439c83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ca5f0-84cb-4b6e-9b4f-90b946af5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markierungen" ma:readOnly="false" ma:fieldId="{5cf76f15-5ced-4ddc-b409-7134ff3c332f}" ma:taxonomyMulti="true" ma:sspId="32c89f05-3caf-4e22-94d4-d41a0b49f4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9b44f0-3234-46c9-af8e-78c8439c83e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3480210-b3fd-4740-889a-62b254316faf}" ma:internalName="TaxCatchAll" ma:showField="CatchAllData" ma:web="399b44f0-3234-46c9-af8e-78c8439c83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610577-B0A7-4560-935E-E2C4F4DEFF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80F808-9BF9-448F-BD74-265CA4754B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1ca5f0-84cb-4b6e-9b4f-90b946af5809"/>
    <ds:schemaRef ds:uri="399b44f0-3234-46c9-af8e-78c8439c8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Anlage zum Antrag</vt:lpstr>
      <vt:lpstr>Anlage zum Verwendungsnachweis</vt:lpstr>
      <vt:lpstr>'Anlage zum Antrag'!Druckbereich</vt:lpstr>
      <vt:lpstr>'Anlage zum Verwendungsnachweis'!Druckbereich</vt:lpstr>
    </vt:vector>
  </TitlesOfParts>
  <Company>LFV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Heilken, Martin</dc:creator>
  <dc:description>14.10.2009: Zwei Kommentare wurden deutlicher formuliert</dc:description>
  <cp:lastModifiedBy>Wolf, Loreen</cp:lastModifiedBy>
  <cp:lastPrinted>2026-01-30T11:15:29Z</cp:lastPrinted>
  <dcterms:created xsi:type="dcterms:W3CDTF">2003-06-26T06:41:09Z</dcterms:created>
  <dcterms:modified xsi:type="dcterms:W3CDTF">2026-02-27T16:45:01Z</dcterms:modified>
</cp:coreProperties>
</file>